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2.23晚10点" sheetId="9" r:id="rId1"/>
    <sheet name="2026年市本级预算草案明细表-12.18上午 (2)" sheetId="6" state="hidden" r:id="rId2"/>
    <sheet name="12.18晚上-公式表" sheetId="7" state="hidden" r:id="rId3"/>
    <sheet name="2026年市本级预算草案明细表-12.16下午" sheetId="5" state="hidden" r:id="rId4"/>
    <sheet name="2026年市本级预算草案明细表-12.16" sheetId="4" state="hidden" r:id="rId5"/>
    <sheet name="2026年市本级预算草案明细表" sheetId="2" state="hidden" r:id="rId6"/>
    <sheet name="Sheet1" sheetId="1" state="hidden" r:id="rId7"/>
    <sheet name="Sheet3" sheetId="3" state="hidden" r:id="rId8"/>
    <sheet name="Sheet2" sheetId="8" state="hidden" r:id="rId9"/>
  </sheets>
  <definedNames>
    <definedName name="_xlnm._FilterDatabase" localSheetId="0" hidden="1">'12.23晚10点'!$A$2:$E$1262</definedName>
    <definedName name="_xlnm._FilterDatabase" localSheetId="2" hidden="1">'12.18晚上-公式表'!$A$5:$IT$1267</definedName>
    <definedName name="_xlnm._FilterDatabase" localSheetId="3" hidden="1">'2026年市本级预算草案明细表-12.16下午'!$A$1:$J$424</definedName>
    <definedName name="_xlnm._FilterDatabase" localSheetId="4" hidden="1">'2026年市本级预算草案明细表-12.16'!$A$1:$J$423</definedName>
    <definedName name="_xlnm._FilterDatabase" localSheetId="7" hidden="1">Sheet3!$A$1:$F$284</definedName>
    <definedName name="_xlnm.Print_Titles" localSheetId="6">Sheet1!$4:$5</definedName>
    <definedName name="_xlnm.Print_Area" localSheetId="4">'2026年市本级预算草案明细表-12.16'!$A$1:$E$423</definedName>
    <definedName name="_xlnm.Print_Titles" localSheetId="4">'2026年市本级预算草案明细表-12.16'!$3:$4</definedName>
    <definedName name="_xlnm.Print_Area" localSheetId="3">'2026年市本级预算草案明细表-12.16下午'!$A$1:$E$424</definedName>
    <definedName name="_xlnm.Print_Area" localSheetId="1">'2026年市本级预算草案明细表-12.18上午 (2)'!$A$1:$E$426</definedName>
    <definedName name="_xlnm.Print_Area" localSheetId="2">'12.18晚上-公式表'!$A$1:$E$426</definedName>
    <definedName name="_xlnm.Print_Titles" localSheetId="2">'12.18晚上-公式表'!$3:$4</definedName>
    <definedName name="_xlnm.Print_Area" localSheetId="0">'12.23晚10点'!$A$2:$E$421</definedName>
    <definedName name="_xlnm.Print_Titles" localSheetId="0">'12.23晚10点'!$4:$5</definedName>
    <definedName name="_xlnm._FilterDatabase" localSheetId="1" hidden="1">'2026年市本级预算草案明细表-12.18上午 (2)'!$A$1:$E$426</definedName>
    <definedName name="_xlnm._FilterDatabase" localSheetId="5" hidden="1">'2026年市本级预算草案明细表'!$A$1:$H$420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<sst xmlns="http://schemas.openxmlformats.org/spreadsheetml/2006/main" count="13400" uniqueCount="802">
  <si>
    <t>表9</t>
  </si>
  <si>
    <t>2026年市本级一般公共预算支出预算草案明细表</t>
  </si>
  <si>
    <t>单位：万元</t>
  </si>
  <si>
    <t>功能科目</t>
  </si>
  <si>
    <t>科目名称</t>
  </si>
  <si>
    <t>2026年预算数</t>
  </si>
  <si>
    <t>类</t>
  </si>
  <si>
    <t>款</t>
  </si>
  <si>
    <t>项</t>
  </si>
  <si>
    <t>合计：</t>
  </si>
  <si>
    <t>201</t>
  </si>
  <si>
    <t>一般公共服务支出</t>
  </si>
  <si>
    <t>01</t>
  </si>
  <si>
    <t xml:space="preserve">  人大事务</t>
  </si>
  <si>
    <t xml:space="preserve">   行政运行</t>
  </si>
  <si>
    <t>02</t>
  </si>
  <si>
    <t xml:space="preserve">   一般行政管理事务</t>
  </si>
  <si>
    <t>04</t>
  </si>
  <si>
    <t xml:space="preserve">   人大会议</t>
  </si>
  <si>
    <t>05</t>
  </si>
  <si>
    <t xml:space="preserve">   人大立法</t>
  </si>
  <si>
    <t>08</t>
  </si>
  <si>
    <t xml:space="preserve">   代表工作</t>
  </si>
  <si>
    <t xml:space="preserve">  政协事务</t>
  </si>
  <si>
    <t xml:space="preserve">   政协会议</t>
  </si>
  <si>
    <t>03</t>
  </si>
  <si>
    <t xml:space="preserve">  政府办公厅（室）及相关机构事务</t>
  </si>
  <si>
    <t xml:space="preserve">   机关服务</t>
  </si>
  <si>
    <t xml:space="preserve">   专项服务</t>
  </si>
  <si>
    <t>50</t>
  </si>
  <si>
    <t xml:space="preserve">   事业运行</t>
  </si>
  <si>
    <t xml:space="preserve">  发展与改革事务</t>
  </si>
  <si>
    <t xml:space="preserve">  统计信息事务</t>
  </si>
  <si>
    <t xml:space="preserve">   信息事务</t>
  </si>
  <si>
    <t xml:space="preserve">   专项统计业务</t>
  </si>
  <si>
    <t>07</t>
  </si>
  <si>
    <t xml:space="preserve">   专项普查活动</t>
  </si>
  <si>
    <t xml:space="preserve">   统计抽样调查</t>
  </si>
  <si>
    <t>06</t>
  </si>
  <si>
    <t xml:space="preserve">  财政事务</t>
  </si>
  <si>
    <t xml:space="preserve">  审计事务</t>
  </si>
  <si>
    <t xml:space="preserve">   审计业务</t>
  </si>
  <si>
    <t>11</t>
  </si>
  <si>
    <t xml:space="preserve">  纪检监察事务</t>
  </si>
  <si>
    <t xml:space="preserve">   派驻派出机构</t>
  </si>
  <si>
    <t xml:space="preserve">   巡视工作</t>
  </si>
  <si>
    <t>99</t>
  </si>
  <si>
    <t xml:space="preserve">   其他纪检监察事务支出</t>
  </si>
  <si>
    <t>13</t>
  </si>
  <si>
    <t xml:space="preserve">  商贸事务</t>
  </si>
  <si>
    <t xml:space="preserve">   招商引资</t>
  </si>
  <si>
    <t xml:space="preserve">   其他商贸事务支出</t>
  </si>
  <si>
    <t>23</t>
  </si>
  <si>
    <t xml:space="preserve">  民族事务</t>
  </si>
  <si>
    <t xml:space="preserve">   民族工作专项</t>
  </si>
  <si>
    <t>26</t>
  </si>
  <si>
    <t xml:space="preserve">  档案事务</t>
  </si>
  <si>
    <t xml:space="preserve">   档案馆</t>
  </si>
  <si>
    <t>28</t>
  </si>
  <si>
    <t xml:space="preserve">  民主党派及工商联事务</t>
  </si>
  <si>
    <t xml:space="preserve">   其他民主党派及工商联事务支出</t>
  </si>
  <si>
    <t>29</t>
  </si>
  <si>
    <t xml:space="preserve">  群众团体事务</t>
  </si>
  <si>
    <t xml:space="preserve">   其他群众团体事务支出</t>
  </si>
  <si>
    <t>31</t>
  </si>
  <si>
    <t xml:space="preserve">  党委办公厅（室）及相关机构事务</t>
  </si>
  <si>
    <t xml:space="preserve">   其他党委办公厅（室）及相关机构事务支出</t>
  </si>
  <si>
    <t>32</t>
  </si>
  <si>
    <t xml:space="preserve">  组织事务</t>
  </si>
  <si>
    <t xml:space="preserve">   其他组织事务支出</t>
  </si>
  <si>
    <t>33</t>
  </si>
  <si>
    <t xml:space="preserve">  宣传事务</t>
  </si>
  <si>
    <t xml:space="preserve">   其他宣传事务支出</t>
  </si>
  <si>
    <t>34</t>
  </si>
  <si>
    <t xml:space="preserve">  统战事务</t>
  </si>
  <si>
    <t xml:space="preserve">   宗教事务</t>
  </si>
  <si>
    <t xml:space="preserve">   华侨事务</t>
  </si>
  <si>
    <t xml:space="preserve">   其他统战事务支出</t>
  </si>
  <si>
    <t>36</t>
  </si>
  <si>
    <t xml:space="preserve">  其他共产党事务支出</t>
  </si>
  <si>
    <t>37</t>
  </si>
  <si>
    <t xml:space="preserve">  网信事务</t>
  </si>
  <si>
    <t xml:space="preserve">   其他网信事务支出</t>
  </si>
  <si>
    <t>38</t>
  </si>
  <si>
    <t xml:space="preserve">  市场监督管理事务</t>
  </si>
  <si>
    <t xml:space="preserve">   经营主体管理</t>
  </si>
  <si>
    <t xml:space="preserve">   市场秩序执法</t>
  </si>
  <si>
    <t>10</t>
  </si>
  <si>
    <t xml:space="preserve">   质量基础</t>
  </si>
  <si>
    <t>16</t>
  </si>
  <si>
    <t xml:space="preserve">   食品安全监管</t>
  </si>
  <si>
    <t>39</t>
  </si>
  <si>
    <t xml:space="preserve">  社会工作事务</t>
  </si>
  <si>
    <t>40</t>
  </si>
  <si>
    <t xml:space="preserve">  信访事务</t>
  </si>
  <si>
    <t xml:space="preserve">   信访业务</t>
  </si>
  <si>
    <t>41</t>
  </si>
  <si>
    <t xml:space="preserve">  数据事务</t>
  </si>
  <si>
    <t xml:space="preserve">  其他一般公共服务支出</t>
  </si>
  <si>
    <t xml:space="preserve">   其他一般公共服务支出</t>
  </si>
  <si>
    <t>203</t>
  </si>
  <si>
    <t>国防支出</t>
  </si>
  <si>
    <t xml:space="preserve">  国防动员</t>
  </si>
  <si>
    <t xml:space="preserve">   人民防空</t>
  </si>
  <si>
    <t xml:space="preserve">   其他国防动员支出</t>
  </si>
  <si>
    <t xml:space="preserve">  其他国防支出</t>
  </si>
  <si>
    <t xml:space="preserve">   其他国防支出</t>
  </si>
  <si>
    <t>204</t>
  </si>
  <si>
    <t>公共安全支出</t>
  </si>
  <si>
    <t xml:space="preserve">  公安</t>
  </si>
  <si>
    <t>20</t>
  </si>
  <si>
    <t xml:space="preserve">   执法办案</t>
  </si>
  <si>
    <t xml:space="preserve">   其他公安支出</t>
  </si>
  <si>
    <t xml:space="preserve">  国家安全</t>
  </si>
  <si>
    <t xml:space="preserve">   其他国家安全支出</t>
  </si>
  <si>
    <t xml:space="preserve">  司法</t>
  </si>
  <si>
    <t xml:space="preserve">   基层司法业务</t>
  </si>
  <si>
    <t xml:space="preserve">   普法宣传</t>
  </si>
  <si>
    <t xml:space="preserve">   公共法律服务</t>
  </si>
  <si>
    <t xml:space="preserve">   国家统一法律职业资格考试</t>
  </si>
  <si>
    <t>12</t>
  </si>
  <si>
    <t xml:space="preserve">   法治建设</t>
  </si>
  <si>
    <t xml:space="preserve">  强制隔离戒毒</t>
  </si>
  <si>
    <t xml:space="preserve">   强制隔离戒毒人员生活</t>
  </si>
  <si>
    <t xml:space="preserve">   强制隔离戒毒人员教育</t>
  </si>
  <si>
    <t xml:space="preserve">   所政设施建设</t>
  </si>
  <si>
    <t xml:space="preserve">   其他强制隔离戒毒支出</t>
  </si>
  <si>
    <t xml:space="preserve">  其他公共安全支出</t>
  </si>
  <si>
    <t xml:space="preserve">   国家司法救助支出</t>
  </si>
  <si>
    <t>205</t>
  </si>
  <si>
    <t>教育支出</t>
  </si>
  <si>
    <t xml:space="preserve">  教育管理事务</t>
  </si>
  <si>
    <t xml:space="preserve">   其他教育管理事务支出</t>
  </si>
  <si>
    <t xml:space="preserve">  普通教育</t>
  </si>
  <si>
    <t xml:space="preserve">   学前教育</t>
  </si>
  <si>
    <t xml:space="preserve">   小学教育</t>
  </si>
  <si>
    <t xml:space="preserve">   初中教育</t>
  </si>
  <si>
    <t xml:space="preserve">   高中教育</t>
  </si>
  <si>
    <t xml:space="preserve">   高等教育</t>
  </si>
  <si>
    <t xml:space="preserve">   其他普通教育支出</t>
  </si>
  <si>
    <t xml:space="preserve">  职业教育</t>
  </si>
  <si>
    <t xml:space="preserve">   中等职业教育</t>
  </si>
  <si>
    <t xml:space="preserve">   高等职业教育</t>
  </si>
  <si>
    <t xml:space="preserve">  成人教育</t>
  </si>
  <si>
    <t xml:space="preserve">   成人广播电视教育</t>
  </si>
  <si>
    <t xml:space="preserve">  特殊教育</t>
  </si>
  <si>
    <t xml:space="preserve">   特殊学校教育</t>
  </si>
  <si>
    <t xml:space="preserve">   专门学校教育</t>
  </si>
  <si>
    <t xml:space="preserve">  进修及培训</t>
  </si>
  <si>
    <t xml:space="preserve">   干部教育</t>
  </si>
  <si>
    <t>09</t>
  </si>
  <si>
    <t xml:space="preserve">  教育费附加安排的支出</t>
  </si>
  <si>
    <t xml:space="preserve">   其他教育费附加安排的支出</t>
  </si>
  <si>
    <t xml:space="preserve">  其他教育支出</t>
  </si>
  <si>
    <t xml:space="preserve">   其他教育支出</t>
  </si>
  <si>
    <t>206</t>
  </si>
  <si>
    <t>科学技术支出</t>
  </si>
  <si>
    <t xml:space="preserve">  科学技术管理事务</t>
  </si>
  <si>
    <t xml:space="preserve">   其他科学技术管理事务支出</t>
  </si>
  <si>
    <t xml:space="preserve">  社会科学</t>
  </si>
  <si>
    <t xml:space="preserve">   社会科学研究机构</t>
  </si>
  <si>
    <t xml:space="preserve">   社会科学研究</t>
  </si>
  <si>
    <t xml:space="preserve">  科学技术普及</t>
  </si>
  <si>
    <t xml:space="preserve">   机构运行</t>
  </si>
  <si>
    <t xml:space="preserve">   科普活动</t>
  </si>
  <si>
    <t xml:space="preserve">   科技馆站</t>
  </si>
  <si>
    <t xml:space="preserve">   其他科学技术普及支出</t>
  </si>
  <si>
    <t xml:space="preserve">  科技重大项目</t>
  </si>
  <si>
    <t xml:space="preserve">   其他科技重大项目</t>
  </si>
  <si>
    <t xml:space="preserve">  其他科学技术支出</t>
  </si>
  <si>
    <t xml:space="preserve">   其他科学技术支出</t>
  </si>
  <si>
    <t>207</t>
  </si>
  <si>
    <t>文化旅游体育与传媒支出</t>
  </si>
  <si>
    <t xml:space="preserve">  文化和旅游</t>
  </si>
  <si>
    <t xml:space="preserve">   图书馆</t>
  </si>
  <si>
    <t xml:space="preserve">   文化展示及纪念机构</t>
  </si>
  <si>
    <t xml:space="preserve">   艺术表演团体</t>
  </si>
  <si>
    <t xml:space="preserve">   文化活动</t>
  </si>
  <si>
    <t xml:space="preserve">   群众文化</t>
  </si>
  <si>
    <t xml:space="preserve">   文化创作与保护</t>
  </si>
  <si>
    <t xml:space="preserve">   文化和旅游市场管理</t>
  </si>
  <si>
    <t xml:space="preserve">   其他文化和旅游支出</t>
  </si>
  <si>
    <t xml:space="preserve">  文物</t>
  </si>
  <si>
    <t xml:space="preserve">   文物保护</t>
  </si>
  <si>
    <t xml:space="preserve">   博物馆</t>
  </si>
  <si>
    <t xml:space="preserve">  体育</t>
  </si>
  <si>
    <t xml:space="preserve">   体育场馆</t>
  </si>
  <si>
    <t xml:space="preserve">   群众体育</t>
  </si>
  <si>
    <t xml:space="preserve">   其他体育支出</t>
  </si>
  <si>
    <t xml:space="preserve">  新闻出版电影</t>
  </si>
  <si>
    <t xml:space="preserve">   出版发行</t>
  </si>
  <si>
    <t xml:space="preserve">  广播电视</t>
  </si>
  <si>
    <t xml:space="preserve">   广播电视事务</t>
  </si>
  <si>
    <t xml:space="preserve">   其他广播电视支出</t>
  </si>
  <si>
    <t xml:space="preserve">  其他文化旅游体育与传媒支出</t>
  </si>
  <si>
    <t xml:space="preserve">   其他文化旅游体育与传媒支出</t>
  </si>
  <si>
    <t>208</t>
  </si>
  <si>
    <t>社会保障和就业支出</t>
  </si>
  <si>
    <t xml:space="preserve">  人力资源和社会保障管理事务</t>
  </si>
  <si>
    <t xml:space="preserve">   就业管理事务</t>
  </si>
  <si>
    <t xml:space="preserve">   社会保险经办机构</t>
  </si>
  <si>
    <t xml:space="preserve">   劳动关系和维权</t>
  </si>
  <si>
    <t xml:space="preserve">   政府特殊津贴</t>
  </si>
  <si>
    <t xml:space="preserve">   其他人力资源和社会保障管理事务支出</t>
  </si>
  <si>
    <t xml:space="preserve">  民政管理事务</t>
  </si>
  <si>
    <t xml:space="preserve">   其他民政管理事务支出</t>
  </si>
  <si>
    <t xml:space="preserve">  行政事业单位养老支出</t>
  </si>
  <si>
    <t xml:space="preserve">   机关事业单位基本养老保险缴费支出</t>
  </si>
  <si>
    <t xml:space="preserve">   机关事业单位职业年金缴费支出</t>
  </si>
  <si>
    <t xml:space="preserve">   对机关事业单位基本养老保险基金的补助</t>
  </si>
  <si>
    <t xml:space="preserve">   其他行政事业单位养老支出</t>
  </si>
  <si>
    <t xml:space="preserve">  就业补助</t>
  </si>
  <si>
    <t xml:space="preserve">   其他就业补助支出</t>
  </si>
  <si>
    <t xml:space="preserve">  抚恤</t>
  </si>
  <si>
    <t xml:space="preserve">   其他优抚支出</t>
  </si>
  <si>
    <t xml:space="preserve">  退役安置</t>
  </si>
  <si>
    <t xml:space="preserve">   军队移交政府的离退休人员安置</t>
  </si>
  <si>
    <t xml:space="preserve">   军队移交政府离退休干部管理机构</t>
  </si>
  <si>
    <t xml:space="preserve">   其他退役安置支出</t>
  </si>
  <si>
    <t xml:space="preserve">  社会福利</t>
  </si>
  <si>
    <t xml:space="preserve">   老年福利</t>
  </si>
  <si>
    <t xml:space="preserve">   殡葬</t>
  </si>
  <si>
    <t xml:space="preserve">   社会福利事业单位</t>
  </si>
  <si>
    <t xml:space="preserve">  残疾人事业</t>
  </si>
  <si>
    <t xml:space="preserve">   残疾人康复</t>
  </si>
  <si>
    <t xml:space="preserve">   残疾人生活和护理补贴</t>
  </si>
  <si>
    <t xml:space="preserve">   其他残疾人事业支出</t>
  </si>
  <si>
    <t>19</t>
  </si>
  <si>
    <t xml:space="preserve">  最低生活保障</t>
  </si>
  <si>
    <t xml:space="preserve">   城市最低生活保障金支出</t>
  </si>
  <si>
    <t xml:space="preserve">  临时救助</t>
  </si>
  <si>
    <t xml:space="preserve">   流浪乞讨人员救助支出</t>
  </si>
  <si>
    <t xml:space="preserve">  财政对基本养老保险基金的补助</t>
  </si>
  <si>
    <t xml:space="preserve">   财政对其他基本养老保险基金的补助</t>
  </si>
  <si>
    <t>27</t>
  </si>
  <si>
    <t xml:space="preserve">  财政对其他社会保险基金的补助</t>
  </si>
  <si>
    <t xml:space="preserve">   财政对工伤保险基金的补助</t>
  </si>
  <si>
    <t xml:space="preserve">   其他财政对社会保险基金的补助</t>
  </si>
  <si>
    <t xml:space="preserve">  退役军人管理事务</t>
  </si>
  <si>
    <t xml:space="preserve">   军供保障</t>
  </si>
  <si>
    <t xml:space="preserve">   其他退役军人事务管理支出</t>
  </si>
  <si>
    <t xml:space="preserve">  其他社会保障和就业支出</t>
  </si>
  <si>
    <t xml:space="preserve">   其他社会保障和就业支出</t>
  </si>
  <si>
    <t>210</t>
  </si>
  <si>
    <t>卫生健康支出</t>
  </si>
  <si>
    <t xml:space="preserve">  卫生健康管理事务</t>
  </si>
  <si>
    <t xml:space="preserve">   其他卫生健康管理事务支出</t>
  </si>
  <si>
    <t xml:space="preserve">  公立医院</t>
  </si>
  <si>
    <t xml:space="preserve">   综合医院</t>
  </si>
  <si>
    <t xml:space="preserve">   中医（民族）医院</t>
  </si>
  <si>
    <t xml:space="preserve">   传染病医院</t>
  </si>
  <si>
    <t xml:space="preserve">   精神病医院</t>
  </si>
  <si>
    <t xml:space="preserve">  公共卫生</t>
  </si>
  <si>
    <t xml:space="preserve">   疾病预防控制机构</t>
  </si>
  <si>
    <t xml:space="preserve">   卫生监督机构</t>
  </si>
  <si>
    <t xml:space="preserve">   妇幼保健机构</t>
  </si>
  <si>
    <t xml:space="preserve">   采供血机构</t>
  </si>
  <si>
    <t xml:space="preserve">   基本公共卫生服务</t>
  </si>
  <si>
    <t xml:space="preserve">   重大公共卫生服务</t>
  </si>
  <si>
    <t xml:space="preserve">   突发公共卫生事件应急处置</t>
  </si>
  <si>
    <t xml:space="preserve">   其他公共卫生支出</t>
  </si>
  <si>
    <t xml:space="preserve">  计划生育事务</t>
  </si>
  <si>
    <t>17</t>
  </si>
  <si>
    <t xml:space="preserve">   计划生育服务</t>
  </si>
  <si>
    <t xml:space="preserve">   其他计划生育事务支出</t>
  </si>
  <si>
    <t xml:space="preserve">  行政事业单位医疗</t>
  </si>
  <si>
    <t xml:space="preserve">   行政单位医疗</t>
  </si>
  <si>
    <t xml:space="preserve">   事业单位医疗</t>
  </si>
  <si>
    <t xml:space="preserve">   公务员医疗补助</t>
  </si>
  <si>
    <t xml:space="preserve">   其他行政事业单位医疗支出</t>
  </si>
  <si>
    <t xml:space="preserve">  财政对基本医疗保险基金的补助</t>
  </si>
  <si>
    <t xml:space="preserve">   财政对职工基本医疗保险基金的补助</t>
  </si>
  <si>
    <t>15</t>
  </si>
  <si>
    <t xml:space="preserve">  医疗保障管理事务</t>
  </si>
  <si>
    <t xml:space="preserve">   其他医疗保障管理事务支出</t>
  </si>
  <si>
    <t xml:space="preserve">  托育服务</t>
  </si>
  <si>
    <t xml:space="preserve">   育儿补贴</t>
  </si>
  <si>
    <t xml:space="preserve">  其他卫生健康支出</t>
  </si>
  <si>
    <t xml:space="preserve">   其他卫生健康支出</t>
  </si>
  <si>
    <t>211</t>
  </si>
  <si>
    <t>节能环保支出</t>
  </si>
  <si>
    <t xml:space="preserve">  环境保护管理事务</t>
  </si>
  <si>
    <t xml:space="preserve">  环境监测与监察</t>
  </si>
  <si>
    <t xml:space="preserve">   建设项目环评审查与监督</t>
  </si>
  <si>
    <t xml:space="preserve">  污染减排</t>
  </si>
  <si>
    <t xml:space="preserve">   生态环境监测与信息</t>
  </si>
  <si>
    <t>14</t>
  </si>
  <si>
    <t xml:space="preserve">  能源管理事务</t>
  </si>
  <si>
    <t xml:space="preserve">   其他能源管理事务支出</t>
  </si>
  <si>
    <t>212</t>
  </si>
  <si>
    <t>城乡社区支出</t>
  </si>
  <si>
    <t xml:space="preserve">  城乡社区管理事务</t>
  </si>
  <si>
    <t xml:space="preserve">   城管执法</t>
  </si>
  <si>
    <t xml:space="preserve">   其他城乡社区管理事务支出</t>
  </si>
  <si>
    <t xml:space="preserve">  城乡社区公共设施</t>
  </si>
  <si>
    <t xml:space="preserve">   其他城乡社区公共设施支出</t>
  </si>
  <si>
    <t xml:space="preserve">  城乡社区环境卫生</t>
  </si>
  <si>
    <t xml:space="preserve">   城乡社区环境卫生</t>
  </si>
  <si>
    <t xml:space="preserve">  建设市场管理与监督</t>
  </si>
  <si>
    <t xml:space="preserve">   建设市场管理与监督</t>
  </si>
  <si>
    <t xml:space="preserve">  其他城乡社区支出</t>
  </si>
  <si>
    <t xml:space="preserve">   其他城乡社区支出</t>
  </si>
  <si>
    <t>213</t>
  </si>
  <si>
    <t>农林水支出</t>
  </si>
  <si>
    <t xml:space="preserve">  农业农村</t>
  </si>
  <si>
    <t>24</t>
  </si>
  <si>
    <t xml:space="preserve">   农村合作经济</t>
  </si>
  <si>
    <t xml:space="preserve">   其他农业农村支出</t>
  </si>
  <si>
    <t xml:space="preserve">  林业和草原</t>
  </si>
  <si>
    <t xml:space="preserve">   事业机构</t>
  </si>
  <si>
    <t xml:space="preserve">   林业草原防灾减灾</t>
  </si>
  <si>
    <t xml:space="preserve">  水利</t>
  </si>
  <si>
    <t xml:space="preserve">   水利行业业务管理</t>
  </si>
  <si>
    <t xml:space="preserve">   水利工程运行与维护</t>
  </si>
  <si>
    <t xml:space="preserve">   水文测报</t>
  </si>
  <si>
    <t xml:space="preserve">   防汛</t>
  </si>
  <si>
    <t xml:space="preserve">   其他水利支出</t>
  </si>
  <si>
    <t xml:space="preserve">  巩固拓展脱贫攻坚成果衔接乡村振兴</t>
  </si>
  <si>
    <t xml:space="preserve">   其他巩固拓展脱贫攻坚成果衔接乡村振兴支出</t>
  </si>
  <si>
    <t xml:space="preserve">  普惠金融发展支出</t>
  </si>
  <si>
    <t xml:space="preserve">   创业担保贷款贴息及奖补</t>
  </si>
  <si>
    <t xml:space="preserve">  其他农林水支出</t>
  </si>
  <si>
    <t xml:space="preserve">   其他农林水支出</t>
  </si>
  <si>
    <t>214</t>
  </si>
  <si>
    <t>交通运输支出</t>
  </si>
  <si>
    <t xml:space="preserve">  公路水路运输</t>
  </si>
  <si>
    <t xml:space="preserve">   公路养护</t>
  </si>
  <si>
    <t xml:space="preserve">   水路运输管理支出</t>
  </si>
  <si>
    <t xml:space="preserve">   其他公路水路运输支出</t>
  </si>
  <si>
    <t>215</t>
  </si>
  <si>
    <t>资源勘探工业信息等支出</t>
  </si>
  <si>
    <t xml:space="preserve">  资源勘探开发</t>
  </si>
  <si>
    <t xml:space="preserve">   其他资源勘探业支出</t>
  </si>
  <si>
    <t xml:space="preserve">  制造业</t>
  </si>
  <si>
    <t xml:space="preserve">   其他制造业支出</t>
  </si>
  <si>
    <t xml:space="preserve">  建筑业</t>
  </si>
  <si>
    <t xml:space="preserve">   其他建筑业支出</t>
  </si>
  <si>
    <t xml:space="preserve">  工业和信息产业</t>
  </si>
  <si>
    <t xml:space="preserve">  国有资产监管</t>
  </si>
  <si>
    <t xml:space="preserve">  支持中小企业发展和管理支出</t>
  </si>
  <si>
    <t xml:space="preserve">   其他支持中小企业发展和管理支出</t>
  </si>
  <si>
    <t xml:space="preserve">  其他资源勘探工业信息等支出</t>
  </si>
  <si>
    <t xml:space="preserve">   其他资源勘探工业信息等支出</t>
  </si>
  <si>
    <t>216</t>
  </si>
  <si>
    <t>商业服务业等支出</t>
  </si>
  <si>
    <t xml:space="preserve">  商业流通事务</t>
  </si>
  <si>
    <t xml:space="preserve">   其他商业流通事务支出</t>
  </si>
  <si>
    <t>217</t>
  </si>
  <si>
    <t>金融支出</t>
  </si>
  <si>
    <t xml:space="preserve">  金融发展支出</t>
  </si>
  <si>
    <t xml:space="preserve">   其他金融发展支出</t>
  </si>
  <si>
    <t>220</t>
  </si>
  <si>
    <t>自然资源海洋气象等支出</t>
  </si>
  <si>
    <t xml:space="preserve">  自然资源事务</t>
  </si>
  <si>
    <t xml:space="preserve">   自然资源行业业务管理</t>
  </si>
  <si>
    <t xml:space="preserve">   地质勘查与矿产资源管理</t>
  </si>
  <si>
    <t xml:space="preserve">  气象事务</t>
  </si>
  <si>
    <t xml:space="preserve">   气象装备保障维护</t>
  </si>
  <si>
    <t>221</t>
  </si>
  <si>
    <t>住房保障支出</t>
  </si>
  <si>
    <t xml:space="preserve">  保障性安居工程支出</t>
  </si>
  <si>
    <t xml:space="preserve">   其他保障性安居工程支出</t>
  </si>
  <si>
    <t xml:space="preserve">  住房改革支出</t>
  </si>
  <si>
    <t xml:space="preserve">   住房公积金</t>
  </si>
  <si>
    <t xml:space="preserve">  城乡社区住宅</t>
  </si>
  <si>
    <t xml:space="preserve">   住房公积金管理</t>
  </si>
  <si>
    <t>222</t>
  </si>
  <si>
    <t>粮油物资储备支出</t>
  </si>
  <si>
    <t xml:space="preserve">  粮油物资事务</t>
  </si>
  <si>
    <t xml:space="preserve">  重要商品储备</t>
  </si>
  <si>
    <t xml:space="preserve">   肉类储备</t>
  </si>
  <si>
    <t>224</t>
  </si>
  <si>
    <t>灾害防治及应急管理支出</t>
  </si>
  <si>
    <t xml:space="preserve">  应急管理事务</t>
  </si>
  <si>
    <t xml:space="preserve">   安全监管</t>
  </si>
  <si>
    <t xml:space="preserve">   其他应急管理支出</t>
  </si>
  <si>
    <t xml:space="preserve">  消防救援事务</t>
  </si>
  <si>
    <t xml:space="preserve">  地震事务</t>
  </si>
  <si>
    <t xml:space="preserve">   地震监测</t>
  </si>
  <si>
    <t xml:space="preserve">  其他灾害防治及应急管理支出</t>
  </si>
  <si>
    <t xml:space="preserve">   其他灾害防治及应急管理支出</t>
  </si>
  <si>
    <t>227</t>
  </si>
  <si>
    <t>预备费</t>
  </si>
  <si>
    <t>229</t>
  </si>
  <si>
    <t>其他支出</t>
  </si>
  <si>
    <t xml:space="preserve">  年初预留</t>
  </si>
  <si>
    <t xml:space="preserve">   年初预留</t>
  </si>
  <si>
    <t>232</t>
  </si>
  <si>
    <t>债务付息支出</t>
  </si>
  <si>
    <t xml:space="preserve">  地方政府一般债务付息支出</t>
  </si>
  <si>
    <t xml:space="preserve">   地方政府其他一般债务付息支出</t>
  </si>
  <si>
    <t>一般公共预算拨款</t>
  </si>
  <si>
    <t>小计</t>
  </si>
  <si>
    <t xml:space="preserve">  税收事务</t>
  </si>
  <si>
    <t xml:space="preserve">   税收业务</t>
  </si>
  <si>
    <t xml:space="preserve">  巩固脱贫攻坚成果衔接乡村振兴</t>
  </si>
  <si>
    <t xml:space="preserve">   其他巩固脱贫攻坚成果衔接乡村振兴支出</t>
  </si>
  <si>
    <t xml:space="preserve">  其他自然资源海洋气象等支出</t>
  </si>
  <si>
    <t xml:space="preserve">   其他自然资源海洋气象等支出</t>
  </si>
  <si>
    <t xml:space="preserve">  预备费</t>
  </si>
  <si>
    <t xml:space="preserve">   预备费</t>
  </si>
  <si>
    <t>2010101</t>
  </si>
  <si>
    <t>2010102</t>
  </si>
  <si>
    <t>2010104</t>
  </si>
  <si>
    <t>2010105</t>
  </si>
  <si>
    <t>2010108</t>
  </si>
  <si>
    <t>20111</t>
  </si>
  <si>
    <t>2011101</t>
  </si>
  <si>
    <t>2011102</t>
  </si>
  <si>
    <t>2011105</t>
  </si>
  <si>
    <t>2011106</t>
  </si>
  <si>
    <t>2011199</t>
  </si>
  <si>
    <t>20102</t>
  </si>
  <si>
    <t>2010201</t>
  </si>
  <si>
    <t>2010202</t>
  </si>
  <si>
    <t>2010204</t>
  </si>
  <si>
    <t>20103</t>
  </si>
  <si>
    <t>2010301</t>
  </si>
  <si>
    <t>2010302</t>
  </si>
  <si>
    <t>2010303</t>
  </si>
  <si>
    <t>2010304</t>
  </si>
  <si>
    <t>2010350</t>
  </si>
  <si>
    <t>20140</t>
  </si>
  <si>
    <t>2014001</t>
  </si>
  <si>
    <t>2014004</t>
  </si>
  <si>
    <t>20105</t>
  </si>
  <si>
    <t>2010501</t>
  </si>
  <si>
    <t>2010504</t>
  </si>
  <si>
    <t>2010505</t>
  </si>
  <si>
    <t>2010507</t>
  </si>
  <si>
    <t>2010508</t>
  </si>
  <si>
    <t>20106</t>
  </si>
  <si>
    <t>2010601</t>
  </si>
  <si>
    <t>2010602</t>
  </si>
  <si>
    <t>20108</t>
  </si>
  <si>
    <t>2010801</t>
  </si>
  <si>
    <t>2010804</t>
  </si>
  <si>
    <t>20132</t>
  </si>
  <si>
    <t>2013201</t>
  </si>
  <si>
    <t>2013202</t>
  </si>
  <si>
    <t>2013299</t>
  </si>
  <si>
    <t>20138</t>
  </si>
  <si>
    <t>2013801</t>
  </si>
  <si>
    <t>2013802</t>
  </si>
  <si>
    <t>2013804</t>
  </si>
  <si>
    <t>2013805</t>
  </si>
  <si>
    <t>2013810</t>
  </si>
  <si>
    <t>2013816</t>
  </si>
  <si>
    <t>2013850</t>
  </si>
  <si>
    <t>20141</t>
  </si>
  <si>
    <t>2014101</t>
  </si>
  <si>
    <t>2014102</t>
  </si>
  <si>
    <t>20123</t>
  </si>
  <si>
    <t>2012304</t>
  </si>
  <si>
    <t>20134</t>
  </si>
  <si>
    <t>2013401</t>
  </si>
  <si>
    <t>2013402</t>
  </si>
  <si>
    <t>2013404</t>
  </si>
  <si>
    <t>2013405</t>
  </si>
  <si>
    <t>2013499</t>
  </si>
  <si>
    <t>20129</t>
  </si>
  <si>
    <t>2012901</t>
  </si>
  <si>
    <t>2012902</t>
  </si>
  <si>
    <t>2012950</t>
  </si>
  <si>
    <t>2012999</t>
  </si>
  <si>
    <t>20131</t>
  </si>
  <si>
    <t>2013101</t>
  </si>
  <si>
    <t>2013102</t>
  </si>
  <si>
    <t>2013199</t>
  </si>
  <si>
    <t>20126</t>
  </si>
  <si>
    <t>2012601</t>
  </si>
  <si>
    <t>2012604</t>
  </si>
  <si>
    <t>20199</t>
  </si>
  <si>
    <t>2019999</t>
  </si>
  <si>
    <t>20128</t>
  </si>
  <si>
    <t>2012801</t>
  </si>
  <si>
    <t>2012802</t>
  </si>
  <si>
    <t>2012899</t>
  </si>
  <si>
    <t>20139</t>
  </si>
  <si>
    <t>2013901</t>
  </si>
  <si>
    <t>2013902</t>
  </si>
  <si>
    <t>20133</t>
  </si>
  <si>
    <t>2013301</t>
  </si>
  <si>
    <t>2013302</t>
  </si>
  <si>
    <t>2013350</t>
  </si>
  <si>
    <t>2013399</t>
  </si>
  <si>
    <t>20137</t>
  </si>
  <si>
    <t>2013701</t>
  </si>
  <si>
    <t>2013702</t>
  </si>
  <si>
    <t>2013799</t>
  </si>
  <si>
    <t>20113</t>
  </si>
  <si>
    <t>2011301</t>
  </si>
  <si>
    <t>2011302</t>
  </si>
  <si>
    <t>2011308</t>
  </si>
  <si>
    <t>2011399</t>
  </si>
  <si>
    <t>20104</t>
  </si>
  <si>
    <t>2010401</t>
  </si>
  <si>
    <t>2010402</t>
  </si>
  <si>
    <t>2010450</t>
  </si>
  <si>
    <t>20136</t>
  </si>
  <si>
    <t>2013602</t>
  </si>
  <si>
    <t>20805</t>
  </si>
  <si>
    <t>2080505</t>
  </si>
  <si>
    <t>2080506</t>
  </si>
  <si>
    <t>2080507</t>
  </si>
  <si>
    <t>2080599</t>
  </si>
  <si>
    <t>20899</t>
  </si>
  <si>
    <t>2089999</t>
  </si>
  <si>
    <t>20802</t>
  </si>
  <si>
    <t>2080201</t>
  </si>
  <si>
    <t>2080202</t>
  </si>
  <si>
    <t>2080299</t>
  </si>
  <si>
    <t>20820</t>
  </si>
  <si>
    <t>2082002</t>
  </si>
  <si>
    <t>20810</t>
  </si>
  <si>
    <t>2081002</t>
  </si>
  <si>
    <t>2081004</t>
  </si>
  <si>
    <t>2081005</t>
  </si>
  <si>
    <t>20808</t>
  </si>
  <si>
    <t>2080899</t>
  </si>
  <si>
    <t>20801</t>
  </si>
  <si>
    <t>2080101</t>
  </si>
  <si>
    <t>2080102</t>
  </si>
  <si>
    <t>2080106</t>
  </si>
  <si>
    <t>2080109</t>
  </si>
  <si>
    <t>2080110</t>
  </si>
  <si>
    <t>2080113</t>
  </si>
  <si>
    <t>2080199</t>
  </si>
  <si>
    <t>20811</t>
  </si>
  <si>
    <t>2081101</t>
  </si>
  <si>
    <t>2081104</t>
  </si>
  <si>
    <t>2081107</t>
  </si>
  <si>
    <t>2081199</t>
  </si>
  <si>
    <t>20828</t>
  </si>
  <si>
    <t>2082801</t>
  </si>
  <si>
    <t>2082805</t>
  </si>
  <si>
    <t>2082899</t>
  </si>
  <si>
    <t>20809</t>
  </si>
  <si>
    <t>2080902</t>
  </si>
  <si>
    <t>2080903</t>
  </si>
  <si>
    <t>2080999</t>
  </si>
  <si>
    <t>20827</t>
  </si>
  <si>
    <t>2082702</t>
  </si>
  <si>
    <t>2082799</t>
  </si>
  <si>
    <t>20807</t>
  </si>
  <si>
    <t>2080799</t>
  </si>
  <si>
    <t>20819</t>
  </si>
  <si>
    <t>2081901</t>
  </si>
  <si>
    <t>20826</t>
  </si>
  <si>
    <t>2082699</t>
  </si>
  <si>
    <t>21011</t>
  </si>
  <si>
    <t>2101101</t>
  </si>
  <si>
    <t>2101102</t>
  </si>
  <si>
    <t>2101103</t>
  </si>
  <si>
    <t>2101199</t>
  </si>
  <si>
    <t>21001</t>
  </si>
  <si>
    <t>2100101</t>
  </si>
  <si>
    <t>2100199</t>
  </si>
  <si>
    <t>21004</t>
  </si>
  <si>
    <t>2100401</t>
  </si>
  <si>
    <t>2100402</t>
  </si>
  <si>
    <t>2100403</t>
  </si>
  <si>
    <t>2100406</t>
  </si>
  <si>
    <t>2100408</t>
  </si>
  <si>
    <t>2100409</t>
  </si>
  <si>
    <t>2100410</t>
  </si>
  <si>
    <t>2100499</t>
  </si>
  <si>
    <t>21007</t>
  </si>
  <si>
    <t>2100717</t>
  </si>
  <si>
    <t>2100799</t>
  </si>
  <si>
    <t>21002</t>
  </si>
  <si>
    <t>2100201</t>
  </si>
  <si>
    <t>2100202</t>
  </si>
  <si>
    <t>2100203</t>
  </si>
  <si>
    <t>2100205</t>
  </si>
  <si>
    <t>21015</t>
  </si>
  <si>
    <t>2101501</t>
  </si>
  <si>
    <t>2101502</t>
  </si>
  <si>
    <t>2101550</t>
  </si>
  <si>
    <t>2101599</t>
  </si>
  <si>
    <t>21012</t>
  </si>
  <si>
    <t>2101201</t>
  </si>
  <si>
    <t>21019</t>
  </si>
  <si>
    <t>2101902</t>
  </si>
  <si>
    <t>21099</t>
  </si>
  <si>
    <t>2109999</t>
  </si>
  <si>
    <t>22102</t>
  </si>
  <si>
    <t>2210201</t>
  </si>
  <si>
    <t>22101</t>
  </si>
  <si>
    <t>2210199</t>
  </si>
  <si>
    <t>22103</t>
  </si>
  <si>
    <t>2210302</t>
  </si>
  <si>
    <t>20306</t>
  </si>
  <si>
    <t>2030603</t>
  </si>
  <si>
    <t>2030699</t>
  </si>
  <si>
    <t>20399</t>
  </si>
  <si>
    <t>2039999</t>
  </si>
  <si>
    <t>20502</t>
  </si>
  <si>
    <t>2050201</t>
  </si>
  <si>
    <t>2050202</t>
  </si>
  <si>
    <t>2050203</t>
  </si>
  <si>
    <t>2050204</t>
  </si>
  <si>
    <t>2050205</t>
  </si>
  <si>
    <t>2050299</t>
  </si>
  <si>
    <t>20508</t>
  </si>
  <si>
    <t>2050802</t>
  </si>
  <si>
    <t>20501</t>
  </si>
  <si>
    <t>2050101</t>
  </si>
  <si>
    <t>2050199</t>
  </si>
  <si>
    <t>20507</t>
  </si>
  <si>
    <t>2050701</t>
  </si>
  <si>
    <t>2050702</t>
  </si>
  <si>
    <t>20503</t>
  </si>
  <si>
    <t>2050302</t>
  </si>
  <si>
    <t>2050305</t>
  </si>
  <si>
    <t>20504</t>
  </si>
  <si>
    <t>2050404</t>
  </si>
  <si>
    <t>20599</t>
  </si>
  <si>
    <t>2059999</t>
  </si>
  <si>
    <t>20509</t>
  </si>
  <si>
    <t>2050999</t>
  </si>
  <si>
    <t>21305</t>
  </si>
  <si>
    <t>2130599</t>
  </si>
  <si>
    <t>21301</t>
  </si>
  <si>
    <t>2130101</t>
  </si>
  <si>
    <t>2130102</t>
  </si>
  <si>
    <t>2130104</t>
  </si>
  <si>
    <t>2130124</t>
  </si>
  <si>
    <t>2130199</t>
  </si>
  <si>
    <t>21303</t>
  </si>
  <si>
    <t>2130301</t>
  </si>
  <si>
    <t>2130304</t>
  </si>
  <si>
    <t>2130306</t>
  </si>
  <si>
    <t>2130313</t>
  </si>
  <si>
    <t>2130314</t>
  </si>
  <si>
    <t>2130399</t>
  </si>
  <si>
    <t>21302</t>
  </si>
  <si>
    <t>2130201</t>
  </si>
  <si>
    <t>2130202</t>
  </si>
  <si>
    <t>2130204</t>
  </si>
  <si>
    <t>2130234</t>
  </si>
  <si>
    <t>21308</t>
  </si>
  <si>
    <t>2130804</t>
  </si>
  <si>
    <t>21399</t>
  </si>
  <si>
    <t>2139999</t>
  </si>
  <si>
    <t>20499</t>
  </si>
  <si>
    <t>2049902</t>
  </si>
  <si>
    <t>20402</t>
  </si>
  <si>
    <t>2040201</t>
  </si>
  <si>
    <t>2040202</t>
  </si>
  <si>
    <t>2040220</t>
  </si>
  <si>
    <t>2040299</t>
  </si>
  <si>
    <t>20403</t>
  </si>
  <si>
    <t>2040302</t>
  </si>
  <si>
    <t>2040399</t>
  </si>
  <si>
    <t>20406</t>
  </si>
  <si>
    <t>2040601</t>
  </si>
  <si>
    <t>2040602</t>
  </si>
  <si>
    <t>2040604</t>
  </si>
  <si>
    <t>2040605</t>
  </si>
  <si>
    <t>2040607</t>
  </si>
  <si>
    <t>2040608</t>
  </si>
  <si>
    <t>2040612</t>
  </si>
  <si>
    <t>20408</t>
  </si>
  <si>
    <t>2040801</t>
  </si>
  <si>
    <t>2040802</t>
  </si>
  <si>
    <t>2040804</t>
  </si>
  <si>
    <t>2040805</t>
  </si>
  <si>
    <t>2040806</t>
  </si>
  <si>
    <t>2040899</t>
  </si>
  <si>
    <t>20601</t>
  </si>
  <si>
    <t>2060101</t>
  </si>
  <si>
    <t>2060199</t>
  </si>
  <si>
    <t>20607</t>
  </si>
  <si>
    <t>2060701</t>
  </si>
  <si>
    <t>2060702</t>
  </si>
  <si>
    <t>2060705</t>
  </si>
  <si>
    <t>2060799</t>
  </si>
  <si>
    <t>20606</t>
  </si>
  <si>
    <t>2060601</t>
  </si>
  <si>
    <t>2060602</t>
  </si>
  <si>
    <t>20609</t>
  </si>
  <si>
    <t>2060999</t>
  </si>
  <si>
    <t>20699</t>
  </si>
  <si>
    <t>2069999</t>
  </si>
  <si>
    <t>20706</t>
  </si>
  <si>
    <t>2070605</t>
  </si>
  <si>
    <t>20701</t>
  </si>
  <si>
    <t>2070101</t>
  </si>
  <si>
    <t>2070104</t>
  </si>
  <si>
    <t>2070105</t>
  </si>
  <si>
    <t>2070107</t>
  </si>
  <si>
    <t>2070108</t>
  </si>
  <si>
    <t>2070109</t>
  </si>
  <si>
    <t>2070111</t>
  </si>
  <si>
    <t>2070112</t>
  </si>
  <si>
    <t>2070199</t>
  </si>
  <si>
    <t>20702</t>
  </si>
  <si>
    <t>2070204</t>
  </si>
  <si>
    <t>2070205</t>
  </si>
  <si>
    <t>20703</t>
  </si>
  <si>
    <t>2070307</t>
  </si>
  <si>
    <t>2070308</t>
  </si>
  <si>
    <t>2070399</t>
  </si>
  <si>
    <t>20708</t>
  </si>
  <si>
    <t>2070801</t>
  </si>
  <si>
    <t>2070808</t>
  </si>
  <si>
    <t>2070899</t>
  </si>
  <si>
    <t>20799</t>
  </si>
  <si>
    <t>2079999</t>
  </si>
  <si>
    <t>22005</t>
  </si>
  <si>
    <t>2200501</t>
  </si>
  <si>
    <t>2200502</t>
  </si>
  <si>
    <t>2200510</t>
  </si>
  <si>
    <t>22001</t>
  </si>
  <si>
    <t>2200101</t>
  </si>
  <si>
    <t>2200108</t>
  </si>
  <si>
    <t>2200114</t>
  </si>
  <si>
    <t>21505</t>
  </si>
  <si>
    <t>2150501</t>
  </si>
  <si>
    <t>2150502</t>
  </si>
  <si>
    <t>21599</t>
  </si>
  <si>
    <t>2159999</t>
  </si>
  <si>
    <t>21502</t>
  </si>
  <si>
    <t>2150201</t>
  </si>
  <si>
    <t>2150202</t>
  </si>
  <si>
    <t>2150299</t>
  </si>
  <si>
    <t>21507</t>
  </si>
  <si>
    <t>2150701</t>
  </si>
  <si>
    <t>2150702</t>
  </si>
  <si>
    <t>21503</t>
  </si>
  <si>
    <t>2150399</t>
  </si>
  <si>
    <t>21501</t>
  </si>
  <si>
    <t>2150199</t>
  </si>
  <si>
    <t>21508</t>
  </si>
  <si>
    <t>2150899</t>
  </si>
  <si>
    <t>21114</t>
  </si>
  <si>
    <t>2111450</t>
  </si>
  <si>
    <t>2111499</t>
  </si>
  <si>
    <t>21101</t>
  </si>
  <si>
    <t>2110101</t>
  </si>
  <si>
    <t>2110102</t>
  </si>
  <si>
    <t>21102</t>
  </si>
  <si>
    <t>2110203</t>
  </si>
  <si>
    <t>21199</t>
  </si>
  <si>
    <t>2119999</t>
  </si>
  <si>
    <t>21111</t>
  </si>
  <si>
    <t>2111101</t>
  </si>
  <si>
    <t>22401</t>
  </si>
  <si>
    <t>2240101</t>
  </si>
  <si>
    <t>2240106</t>
  </si>
  <si>
    <t>2240150</t>
  </si>
  <si>
    <t>2240199</t>
  </si>
  <si>
    <t>22405</t>
  </si>
  <si>
    <t>2240501</t>
  </si>
  <si>
    <t>2240504</t>
  </si>
  <si>
    <t>22402</t>
  </si>
  <si>
    <t>2240201</t>
  </si>
  <si>
    <t>22499</t>
  </si>
  <si>
    <t>2249999</t>
  </si>
  <si>
    <t>21602</t>
  </si>
  <si>
    <t>2160201</t>
  </si>
  <si>
    <t>2160202</t>
  </si>
  <si>
    <t>2160250</t>
  </si>
  <si>
    <t>2160299</t>
  </si>
  <si>
    <t>22201</t>
  </si>
  <si>
    <t>2220102</t>
  </si>
  <si>
    <t>2220150</t>
  </si>
  <si>
    <t>22205</t>
  </si>
  <si>
    <t>2220503</t>
  </si>
  <si>
    <t>21201</t>
  </si>
  <si>
    <t>2120101</t>
  </si>
  <si>
    <t>2120102</t>
  </si>
  <si>
    <t>2120104</t>
  </si>
  <si>
    <t>2120199</t>
  </si>
  <si>
    <t>21203</t>
  </si>
  <si>
    <t>2120399</t>
  </si>
  <si>
    <t>21206</t>
  </si>
  <si>
    <t>2120601</t>
  </si>
  <si>
    <t>21299</t>
  </si>
  <si>
    <t>2129999</t>
  </si>
  <si>
    <t>21205</t>
  </si>
  <si>
    <t>2120501</t>
  </si>
  <si>
    <t>21401</t>
  </si>
  <si>
    <t>2140101</t>
  </si>
  <si>
    <t>2140102</t>
  </si>
  <si>
    <t>2140106</t>
  </si>
  <si>
    <t>2140136</t>
  </si>
  <si>
    <t>2140199</t>
  </si>
  <si>
    <t>21703</t>
  </si>
  <si>
    <t>2170399</t>
  </si>
  <si>
    <t>22902</t>
  </si>
  <si>
    <t>2290201</t>
  </si>
  <si>
    <t>23203</t>
  </si>
  <si>
    <t>2320399</t>
  </si>
  <si>
    <t>20107</t>
  </si>
  <si>
    <t>2010710</t>
  </si>
  <si>
    <t>22099</t>
  </si>
  <si>
    <t>2209999</t>
  </si>
  <si>
    <t>2026年市本级一般公共预算支出预算草案表</t>
  </si>
  <si>
    <t xml:space="preserve">  其他节能环保支出</t>
  </si>
  <si>
    <t xml:space="preserve">   其他节能环保支出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</si>
</sst>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[Red]\(#,##0\)"/>
    <numFmt numFmtId="178" formatCode="#,##0_ "/>
  </numFmts>
  <fonts count="27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宋体"/>
      <charset val="134"/>
      <scheme val="minor"/>
    </font>
    <font>
      <sz val="1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266"/>
  <sheetViews>
    <sheetView tabSelected="1" workbookViewId="0">
      <selection activeCell="H4" sqref="H4"/>
    </sheetView>
  </sheetViews>
  <sheetFormatPr defaultColWidth="10" defaultRowHeight="14.25"/>
  <cols>
    <col min="1" max="3" width="8.73333333333333" style="27" customWidth="1"/>
    <col min="4" max="4" width="35.7" style="27" customWidth="1"/>
    <col min="5" max="5" width="16.7" style="27" customWidth="1"/>
    <col min="6" max="242" width="10" style="27"/>
    <col min="243" max="244" width="10" style="28"/>
  </cols>
  <sheetData>
    <row r="1" spans="1:5">
      <c r="A1" s="27" t="s">
        <v>0</v>
      </c>
    </row>
    <row r="2" s="27" customFormat="1" ht="50" customHeight="1" spans="1:5">
      <c r="A2" s="30" t="s">
        <v>1</v>
      </c>
      <c r="B2" s="30"/>
      <c r="C2" s="30"/>
      <c r="D2" s="30"/>
      <c r="E2" s="31"/>
    </row>
    <row r="3" s="27" customFormat="1" ht="16.35" customHeight="1" spans="1:5">
      <c r="A3" s="32"/>
      <c r="B3" s="32"/>
      <c r="C3" s="32"/>
      <c r="D3" s="33"/>
      <c r="E3" s="34" t="s">
        <v>2</v>
      </c>
    </row>
    <row r="4" s="27" customFormat="1" ht="23" customHeight="1" spans="1:5">
      <c r="A4" s="35" t="s">
        <v>3</v>
      </c>
      <c r="B4" s="35"/>
      <c r="C4" s="35"/>
      <c r="D4" s="35" t="s">
        <v>4</v>
      </c>
      <c r="E4" s="36" t="s">
        <v>5</v>
      </c>
    </row>
    <row r="5" s="27" customFormat="1" ht="18" customHeight="1" spans="1:5">
      <c r="A5" s="35" t="s">
        <v>6</v>
      </c>
      <c r="B5" s="35" t="s">
        <v>7</v>
      </c>
      <c r="C5" s="35" t="s">
        <v>8</v>
      </c>
      <c r="D5" s="35"/>
      <c r="E5" s="37"/>
    </row>
    <row r="6" s="27" customFormat="1" ht="18" customHeight="1" spans="1:5">
      <c r="A6" s="38"/>
      <c r="B6" s="38"/>
      <c r="C6" s="38"/>
      <c r="D6" s="38" t="s">
        <v>9</v>
      </c>
      <c r="E6" s="44">
        <v>944200</v>
      </c>
    </row>
    <row r="7" s="27" customFormat="1" ht="18" customHeight="1" spans="1:5">
      <c r="A7" s="35" t="s">
        <v>10</v>
      </c>
      <c r="B7" s="35"/>
      <c r="C7" s="35"/>
      <c r="D7" s="40" t="s">
        <v>11</v>
      </c>
      <c r="E7" s="44">
        <v>81848.49</v>
      </c>
    </row>
    <row r="8" s="27" customFormat="1" ht="18" customHeight="1" spans="1:5">
      <c r="A8" s="35" t="s">
        <v>10</v>
      </c>
      <c r="B8" s="35" t="s">
        <v>12</v>
      </c>
      <c r="C8" s="35"/>
      <c r="D8" s="40" t="s">
        <v>13</v>
      </c>
      <c r="E8" s="44">
        <v>2661.65</v>
      </c>
    </row>
    <row r="9" s="27" customFormat="1" ht="18" customHeight="1" spans="1:5">
      <c r="A9" s="35" t="s">
        <v>10</v>
      </c>
      <c r="B9" s="35" t="s">
        <v>12</v>
      </c>
      <c r="C9" s="35" t="s">
        <v>12</v>
      </c>
      <c r="D9" s="40" t="s">
        <v>14</v>
      </c>
      <c r="E9" s="44">
        <v>1936.76</v>
      </c>
    </row>
    <row r="10" s="27" customFormat="1" ht="18" customHeight="1" spans="1:5">
      <c r="A10" s="35" t="s">
        <v>10</v>
      </c>
      <c r="B10" s="35" t="s">
        <v>12</v>
      </c>
      <c r="C10" s="35" t="s">
        <v>15</v>
      </c>
      <c r="D10" s="40" t="s">
        <v>16</v>
      </c>
      <c r="E10" s="44">
        <v>307.79</v>
      </c>
    </row>
    <row r="11" s="27" customFormat="1" ht="18" customHeight="1" spans="1:5">
      <c r="A11" s="35" t="s">
        <v>10</v>
      </c>
      <c r="B11" s="35" t="s">
        <v>12</v>
      </c>
      <c r="C11" s="35" t="s">
        <v>17</v>
      </c>
      <c r="D11" s="40" t="s">
        <v>18</v>
      </c>
      <c r="E11" s="44">
        <v>188.78</v>
      </c>
    </row>
    <row r="12" s="27" customFormat="1" ht="18" customHeight="1" spans="1:5">
      <c r="A12" s="35" t="s">
        <v>10</v>
      </c>
      <c r="B12" s="35" t="s">
        <v>12</v>
      </c>
      <c r="C12" s="35" t="s">
        <v>19</v>
      </c>
      <c r="D12" s="40" t="s">
        <v>20</v>
      </c>
      <c r="E12" s="44">
        <v>40</v>
      </c>
    </row>
    <row r="13" s="27" customFormat="1" ht="18" customHeight="1" spans="1:5">
      <c r="A13" s="35" t="s">
        <v>10</v>
      </c>
      <c r="B13" s="35" t="s">
        <v>12</v>
      </c>
      <c r="C13" s="35" t="s">
        <v>21</v>
      </c>
      <c r="D13" s="40" t="s">
        <v>22</v>
      </c>
      <c r="E13" s="44">
        <v>188.32</v>
      </c>
    </row>
    <row r="14" s="27" customFormat="1" ht="18" customHeight="1" spans="1:5">
      <c r="A14" s="35" t="s">
        <v>10</v>
      </c>
      <c r="B14" s="35" t="s">
        <v>15</v>
      </c>
      <c r="C14" s="35"/>
      <c r="D14" s="40" t="s">
        <v>23</v>
      </c>
      <c r="E14" s="44">
        <v>2042.92</v>
      </c>
    </row>
    <row r="15" s="27" customFormat="1" ht="18" customHeight="1" spans="1:5">
      <c r="A15" s="35" t="s">
        <v>10</v>
      </c>
      <c r="B15" s="35" t="s">
        <v>15</v>
      </c>
      <c r="C15" s="35" t="s">
        <v>12</v>
      </c>
      <c r="D15" s="40" t="s">
        <v>14</v>
      </c>
      <c r="E15" s="44">
        <v>1466.81</v>
      </c>
    </row>
    <row r="16" s="27" customFormat="1" ht="18" customHeight="1" spans="1:5">
      <c r="A16" s="35" t="s">
        <v>10</v>
      </c>
      <c r="B16" s="35" t="s">
        <v>15</v>
      </c>
      <c r="C16" s="35" t="s">
        <v>15</v>
      </c>
      <c r="D16" s="40" t="s">
        <v>16</v>
      </c>
      <c r="E16" s="44">
        <v>438.77</v>
      </c>
    </row>
    <row r="17" s="27" customFormat="1" ht="18" customHeight="1" spans="1:5">
      <c r="A17" s="35" t="s">
        <v>10</v>
      </c>
      <c r="B17" s="35" t="s">
        <v>15</v>
      </c>
      <c r="C17" s="35" t="s">
        <v>17</v>
      </c>
      <c r="D17" s="40" t="s">
        <v>24</v>
      </c>
      <c r="E17" s="44">
        <v>137.34</v>
      </c>
    </row>
    <row r="18" s="27" customFormat="1" ht="18" customHeight="1" spans="1:5">
      <c r="A18" s="35" t="s">
        <v>10</v>
      </c>
      <c r="B18" s="35" t="s">
        <v>25</v>
      </c>
      <c r="C18" s="35"/>
      <c r="D18" s="40" t="s">
        <v>26</v>
      </c>
      <c r="E18" s="44">
        <v>8576.01</v>
      </c>
    </row>
    <row r="19" s="27" customFormat="1" ht="18" customHeight="1" spans="1:5">
      <c r="A19" s="35" t="s">
        <v>10</v>
      </c>
      <c r="B19" s="35" t="s">
        <v>25</v>
      </c>
      <c r="C19" s="35" t="s">
        <v>12</v>
      </c>
      <c r="D19" s="40" t="s">
        <v>14</v>
      </c>
      <c r="E19" s="44">
        <v>4092.74</v>
      </c>
    </row>
    <row r="20" s="27" customFormat="1" ht="18" customHeight="1" spans="1:5">
      <c r="A20" s="35" t="s">
        <v>10</v>
      </c>
      <c r="B20" s="35" t="s">
        <v>25</v>
      </c>
      <c r="C20" s="35" t="s">
        <v>15</v>
      </c>
      <c r="D20" s="40" t="s">
        <v>16</v>
      </c>
      <c r="E20" s="44">
        <v>1507.13</v>
      </c>
    </row>
    <row r="21" s="27" customFormat="1" ht="18" customHeight="1" spans="1:5">
      <c r="A21" s="35" t="s">
        <v>10</v>
      </c>
      <c r="B21" s="35" t="s">
        <v>25</v>
      </c>
      <c r="C21" s="35" t="s">
        <v>25</v>
      </c>
      <c r="D21" s="40" t="s">
        <v>27</v>
      </c>
      <c r="E21" s="44">
        <v>101.08</v>
      </c>
    </row>
    <row r="22" s="27" customFormat="1" ht="18" customHeight="1" spans="1:5">
      <c r="A22" s="35" t="s">
        <v>10</v>
      </c>
      <c r="B22" s="35" t="s">
        <v>25</v>
      </c>
      <c r="C22" s="35" t="s">
        <v>17</v>
      </c>
      <c r="D22" s="40" t="s">
        <v>28</v>
      </c>
      <c r="E22" s="44">
        <v>156.49</v>
      </c>
    </row>
    <row r="23" s="27" customFormat="1" ht="18" customHeight="1" spans="1:5">
      <c r="A23" s="35" t="s">
        <v>10</v>
      </c>
      <c r="B23" s="35" t="s">
        <v>25</v>
      </c>
      <c r="C23" s="35" t="s">
        <v>29</v>
      </c>
      <c r="D23" s="40" t="s">
        <v>30</v>
      </c>
      <c r="E23" s="44">
        <v>2718.57</v>
      </c>
    </row>
    <row r="24" s="27" customFormat="1" ht="18" customHeight="1" spans="1:5">
      <c r="A24" s="35" t="s">
        <v>10</v>
      </c>
      <c r="B24" s="35" t="s">
        <v>17</v>
      </c>
      <c r="C24" s="35"/>
      <c r="D24" s="40" t="s">
        <v>31</v>
      </c>
      <c r="E24" s="44">
        <v>3525.19</v>
      </c>
    </row>
    <row r="25" s="27" customFormat="1" ht="18" customHeight="1" spans="1:5">
      <c r="A25" s="35" t="s">
        <v>10</v>
      </c>
      <c r="B25" s="35" t="s">
        <v>17</v>
      </c>
      <c r="C25" s="35" t="s">
        <v>12</v>
      </c>
      <c r="D25" s="40" t="s">
        <v>14</v>
      </c>
      <c r="E25" s="44">
        <v>2980.7</v>
      </c>
    </row>
    <row r="26" s="27" customFormat="1" ht="18" customHeight="1" spans="1:5">
      <c r="A26" s="35" t="s">
        <v>10</v>
      </c>
      <c r="B26" s="35" t="s">
        <v>17</v>
      </c>
      <c r="C26" s="35" t="s">
        <v>15</v>
      </c>
      <c r="D26" s="40" t="s">
        <v>16</v>
      </c>
      <c r="E26" s="44">
        <v>377.7</v>
      </c>
    </row>
    <row r="27" s="27" customFormat="1" ht="18" customHeight="1" spans="1:5">
      <c r="A27" s="35" t="s">
        <v>10</v>
      </c>
      <c r="B27" s="35" t="s">
        <v>17</v>
      </c>
      <c r="C27" s="35" t="s">
        <v>29</v>
      </c>
      <c r="D27" s="40" t="s">
        <v>30</v>
      </c>
      <c r="E27" s="44">
        <v>166.79</v>
      </c>
    </row>
    <row r="28" s="27" customFormat="1" ht="18" customHeight="1" spans="1:5">
      <c r="A28" s="35" t="s">
        <v>10</v>
      </c>
      <c r="B28" s="35" t="s">
        <v>19</v>
      </c>
      <c r="C28" s="35"/>
      <c r="D28" s="40" t="s">
        <v>32</v>
      </c>
      <c r="E28" s="44">
        <v>6014.42</v>
      </c>
    </row>
    <row r="29" s="27" customFormat="1" ht="18" customHeight="1" spans="1:5">
      <c r="A29" s="35" t="s">
        <v>10</v>
      </c>
      <c r="B29" s="35" t="s">
        <v>19</v>
      </c>
      <c r="C29" s="35" t="s">
        <v>12</v>
      </c>
      <c r="D29" s="40" t="s">
        <v>14</v>
      </c>
      <c r="E29" s="44">
        <v>1023.92</v>
      </c>
    </row>
    <row r="30" s="27" customFormat="1" ht="18" customHeight="1" spans="1:5">
      <c r="A30" s="35" t="s">
        <v>10</v>
      </c>
      <c r="B30" s="35" t="s">
        <v>19</v>
      </c>
      <c r="C30" s="35" t="s">
        <v>17</v>
      </c>
      <c r="D30" s="40" t="s">
        <v>33</v>
      </c>
      <c r="E30" s="44">
        <v>4500</v>
      </c>
    </row>
    <row r="31" s="27" customFormat="1" ht="18" customHeight="1" spans="1:5">
      <c r="A31" s="35" t="s">
        <v>10</v>
      </c>
      <c r="B31" s="35" t="s">
        <v>19</v>
      </c>
      <c r="C31" s="35" t="s">
        <v>19</v>
      </c>
      <c r="D31" s="40" t="s">
        <v>34</v>
      </c>
      <c r="E31" s="44">
        <v>118.75</v>
      </c>
    </row>
    <row r="32" s="27" customFormat="1" ht="18" customHeight="1" spans="1:5">
      <c r="A32" s="35" t="s">
        <v>10</v>
      </c>
      <c r="B32" s="35" t="s">
        <v>19</v>
      </c>
      <c r="C32" s="35" t="s">
        <v>35</v>
      </c>
      <c r="D32" s="40" t="s">
        <v>36</v>
      </c>
      <c r="E32" s="44">
        <v>100</v>
      </c>
    </row>
    <row r="33" s="27" customFormat="1" ht="18" customHeight="1" spans="1:5">
      <c r="A33" s="35" t="s">
        <v>10</v>
      </c>
      <c r="B33" s="35" t="s">
        <v>19</v>
      </c>
      <c r="C33" s="35" t="s">
        <v>21</v>
      </c>
      <c r="D33" s="40" t="s">
        <v>37</v>
      </c>
      <c r="E33" s="44">
        <v>271.75</v>
      </c>
    </row>
    <row r="34" s="27" customFormat="1" ht="18" customHeight="1" spans="1:5">
      <c r="A34" s="35" t="s">
        <v>10</v>
      </c>
      <c r="B34" s="35" t="s">
        <v>38</v>
      </c>
      <c r="C34" s="35"/>
      <c r="D34" s="40" t="s">
        <v>39</v>
      </c>
      <c r="E34" s="44">
        <v>6316.15</v>
      </c>
    </row>
    <row r="35" s="27" customFormat="1" ht="18" customHeight="1" spans="1:5">
      <c r="A35" s="35" t="s">
        <v>10</v>
      </c>
      <c r="B35" s="35" t="s">
        <v>38</v>
      </c>
      <c r="C35" s="35" t="s">
        <v>12</v>
      </c>
      <c r="D35" s="40" t="s">
        <v>14</v>
      </c>
      <c r="E35" s="44">
        <v>3630.45</v>
      </c>
    </row>
    <row r="36" s="27" customFormat="1" ht="18" customHeight="1" spans="1:5">
      <c r="A36" s="35" t="s">
        <v>10</v>
      </c>
      <c r="B36" s="35" t="s">
        <v>38</v>
      </c>
      <c r="C36" s="35" t="s">
        <v>15</v>
      </c>
      <c r="D36" s="40" t="s">
        <v>16</v>
      </c>
      <c r="E36" s="44">
        <v>2685.7</v>
      </c>
    </row>
    <row r="37" s="27" customFormat="1" ht="18" customHeight="1" spans="1:5">
      <c r="A37" s="35" t="s">
        <v>10</v>
      </c>
      <c r="B37" s="35" t="s">
        <v>21</v>
      </c>
      <c r="C37" s="35"/>
      <c r="D37" s="40" t="s">
        <v>40</v>
      </c>
      <c r="E37" s="44">
        <v>2574.88</v>
      </c>
    </row>
    <row r="38" s="27" customFormat="1" ht="18" customHeight="1" spans="1:5">
      <c r="A38" s="35" t="s">
        <v>10</v>
      </c>
      <c r="B38" s="35" t="s">
        <v>21</v>
      </c>
      <c r="C38" s="35" t="s">
        <v>12</v>
      </c>
      <c r="D38" s="40" t="s">
        <v>14</v>
      </c>
      <c r="E38" s="44">
        <v>1564.27</v>
      </c>
    </row>
    <row r="39" s="27" customFormat="1" ht="18" customHeight="1" spans="1:5">
      <c r="A39" s="35" t="s">
        <v>10</v>
      </c>
      <c r="B39" s="35" t="s">
        <v>21</v>
      </c>
      <c r="C39" s="35" t="s">
        <v>17</v>
      </c>
      <c r="D39" s="40" t="s">
        <v>41</v>
      </c>
      <c r="E39" s="44">
        <v>1010.61</v>
      </c>
    </row>
    <row r="40" s="27" customFormat="1" ht="18" customHeight="1" spans="1:5">
      <c r="A40" s="35" t="s">
        <v>10</v>
      </c>
      <c r="B40" s="35" t="s">
        <v>42</v>
      </c>
      <c r="C40" s="35"/>
      <c r="D40" s="40" t="s">
        <v>43</v>
      </c>
      <c r="E40" s="44">
        <v>8503.16</v>
      </c>
    </row>
    <row r="41" s="27" customFormat="1" ht="18" customHeight="1" spans="1:5">
      <c r="A41" s="35" t="s">
        <v>10</v>
      </c>
      <c r="B41" s="35" t="s">
        <v>42</v>
      </c>
      <c r="C41" s="35" t="s">
        <v>12</v>
      </c>
      <c r="D41" s="40" t="s">
        <v>14</v>
      </c>
      <c r="E41" s="44">
        <v>5266.91</v>
      </c>
    </row>
    <row r="42" s="27" customFormat="1" ht="18" customHeight="1" spans="1:5">
      <c r="A42" s="35" t="s">
        <v>10</v>
      </c>
      <c r="B42" s="35" t="s">
        <v>42</v>
      </c>
      <c r="C42" s="35" t="s">
        <v>15</v>
      </c>
      <c r="D42" s="40" t="s">
        <v>16</v>
      </c>
      <c r="E42" s="44">
        <v>878.73</v>
      </c>
    </row>
    <row r="43" s="27" customFormat="1" ht="18" customHeight="1" spans="1:5">
      <c r="A43" s="35" t="s">
        <v>10</v>
      </c>
      <c r="B43" s="35" t="s">
        <v>42</v>
      </c>
      <c r="C43" s="35" t="s">
        <v>19</v>
      </c>
      <c r="D43" s="40" t="s">
        <v>44</v>
      </c>
      <c r="E43" s="44">
        <v>164.99</v>
      </c>
    </row>
    <row r="44" s="27" customFormat="1" ht="18" customHeight="1" spans="1:5">
      <c r="A44" s="35" t="s">
        <v>10</v>
      </c>
      <c r="B44" s="35" t="s">
        <v>42</v>
      </c>
      <c r="C44" s="35" t="s">
        <v>38</v>
      </c>
      <c r="D44" s="40" t="s">
        <v>45</v>
      </c>
      <c r="E44" s="44">
        <v>550.53</v>
      </c>
    </row>
    <row r="45" s="27" customFormat="1" ht="18" customHeight="1" spans="1:5">
      <c r="A45" s="35" t="s">
        <v>10</v>
      </c>
      <c r="B45" s="35" t="s">
        <v>42</v>
      </c>
      <c r="C45" s="35" t="s">
        <v>46</v>
      </c>
      <c r="D45" s="40" t="s">
        <v>47</v>
      </c>
      <c r="E45" s="44">
        <v>1642</v>
      </c>
    </row>
    <row r="46" s="27" customFormat="1" ht="18" customHeight="1" spans="1:5">
      <c r="A46" s="35" t="s">
        <v>10</v>
      </c>
      <c r="B46" s="35" t="s">
        <v>48</v>
      </c>
      <c r="C46" s="35"/>
      <c r="D46" s="40" t="s">
        <v>49</v>
      </c>
      <c r="E46" s="44">
        <v>1589.17</v>
      </c>
    </row>
    <row r="47" s="27" customFormat="1" ht="18" customHeight="1" spans="1:5">
      <c r="A47" s="35" t="s">
        <v>10</v>
      </c>
      <c r="B47" s="35" t="s">
        <v>48</v>
      </c>
      <c r="C47" s="35" t="s">
        <v>12</v>
      </c>
      <c r="D47" s="40" t="s">
        <v>14</v>
      </c>
      <c r="E47" s="44">
        <v>1554.51</v>
      </c>
    </row>
    <row r="48" s="27" customFormat="1" ht="18" customHeight="1" spans="1:5">
      <c r="A48" s="35" t="s">
        <v>10</v>
      </c>
      <c r="B48" s="35" t="s">
        <v>48</v>
      </c>
      <c r="C48" s="35" t="s">
        <v>15</v>
      </c>
      <c r="D48" s="40" t="s">
        <v>16</v>
      </c>
      <c r="E48" s="44">
        <v>7.6</v>
      </c>
    </row>
    <row r="49" s="27" customFormat="1" ht="18" customHeight="1" spans="1:5">
      <c r="A49" s="35" t="s">
        <v>10</v>
      </c>
      <c r="B49" s="35" t="s">
        <v>48</v>
      </c>
      <c r="C49" s="35" t="s">
        <v>21</v>
      </c>
      <c r="D49" s="40" t="s">
        <v>50</v>
      </c>
      <c r="E49" s="44">
        <v>20.9</v>
      </c>
    </row>
    <row r="50" s="27" customFormat="1" ht="18" customHeight="1" spans="1:5">
      <c r="A50" s="35" t="s">
        <v>10</v>
      </c>
      <c r="B50" s="35" t="s">
        <v>48</v>
      </c>
      <c r="C50" s="35" t="s">
        <v>46</v>
      </c>
      <c r="D50" s="40" t="s">
        <v>51</v>
      </c>
      <c r="E50" s="44">
        <v>6.16</v>
      </c>
    </row>
    <row r="51" s="27" customFormat="1" ht="18" customHeight="1" spans="1:5">
      <c r="A51" s="35" t="s">
        <v>10</v>
      </c>
      <c r="B51" s="35" t="s">
        <v>52</v>
      </c>
      <c r="C51" s="35"/>
      <c r="D51" s="40" t="s">
        <v>53</v>
      </c>
      <c r="E51" s="44">
        <v>15.95</v>
      </c>
    </row>
    <row r="52" s="27" customFormat="1" ht="18" customHeight="1" spans="1:5">
      <c r="A52" s="35" t="s">
        <v>10</v>
      </c>
      <c r="B52" s="35" t="s">
        <v>52</v>
      </c>
      <c r="C52" s="35" t="s">
        <v>17</v>
      </c>
      <c r="D52" s="40" t="s">
        <v>54</v>
      </c>
      <c r="E52" s="44">
        <v>15.95</v>
      </c>
    </row>
    <row r="53" s="27" customFormat="1" ht="18" customHeight="1" spans="1:5">
      <c r="A53" s="35" t="s">
        <v>10</v>
      </c>
      <c r="B53" s="35" t="s">
        <v>55</v>
      </c>
      <c r="C53" s="35"/>
      <c r="D53" s="40" t="s">
        <v>56</v>
      </c>
      <c r="E53" s="44">
        <v>552.83</v>
      </c>
    </row>
    <row r="54" s="27" customFormat="1" ht="18" customHeight="1" spans="1:5">
      <c r="A54" s="35" t="s">
        <v>10</v>
      </c>
      <c r="B54" s="35" t="s">
        <v>55</v>
      </c>
      <c r="C54" s="35" t="s">
        <v>12</v>
      </c>
      <c r="D54" s="40" t="s">
        <v>14</v>
      </c>
      <c r="E54" s="44">
        <v>485.95</v>
      </c>
    </row>
    <row r="55" s="27" customFormat="1" ht="18" customHeight="1" spans="1:5">
      <c r="A55" s="35" t="s">
        <v>10</v>
      </c>
      <c r="B55" s="35" t="s">
        <v>55</v>
      </c>
      <c r="C55" s="35" t="s">
        <v>17</v>
      </c>
      <c r="D55" s="40" t="s">
        <v>57</v>
      </c>
      <c r="E55" s="44">
        <v>66.88</v>
      </c>
    </row>
    <row r="56" s="27" customFormat="1" ht="18" customHeight="1" spans="1:5">
      <c r="A56" s="35" t="s">
        <v>10</v>
      </c>
      <c r="B56" s="35" t="s">
        <v>58</v>
      </c>
      <c r="C56" s="35"/>
      <c r="D56" s="40" t="s">
        <v>59</v>
      </c>
      <c r="E56" s="44">
        <v>1199.63</v>
      </c>
    </row>
    <row r="57" s="27" customFormat="1" ht="18" customHeight="1" spans="1:5">
      <c r="A57" s="35" t="s">
        <v>10</v>
      </c>
      <c r="B57" s="35" t="s">
        <v>58</v>
      </c>
      <c r="C57" s="35" t="s">
        <v>12</v>
      </c>
      <c r="D57" s="40" t="s">
        <v>14</v>
      </c>
      <c r="E57" s="44">
        <v>986.19</v>
      </c>
    </row>
    <row r="58" s="27" customFormat="1" ht="18" customHeight="1" spans="1:5">
      <c r="A58" s="35" t="s">
        <v>10</v>
      </c>
      <c r="B58" s="35" t="s">
        <v>58</v>
      </c>
      <c r="C58" s="35" t="s">
        <v>15</v>
      </c>
      <c r="D58" s="40" t="s">
        <v>16</v>
      </c>
      <c r="E58" s="44">
        <v>200.64</v>
      </c>
    </row>
    <row r="59" s="27" customFormat="1" ht="18" customHeight="1" spans="1:5">
      <c r="A59" s="35" t="s">
        <v>10</v>
      </c>
      <c r="B59" s="35" t="s">
        <v>58</v>
      </c>
      <c r="C59" s="35" t="s">
        <v>46</v>
      </c>
      <c r="D59" s="40" t="s">
        <v>60</v>
      </c>
      <c r="E59" s="44">
        <v>12.8</v>
      </c>
    </row>
    <row r="60" s="27" customFormat="1" ht="18" customHeight="1" spans="1:5">
      <c r="A60" s="35" t="s">
        <v>10</v>
      </c>
      <c r="B60" s="35" t="s">
        <v>61</v>
      </c>
      <c r="C60" s="35"/>
      <c r="D60" s="40" t="s">
        <v>62</v>
      </c>
      <c r="E60" s="44">
        <v>3002.28</v>
      </c>
    </row>
    <row r="61" s="27" customFormat="1" ht="18" customHeight="1" spans="1:5">
      <c r="A61" s="35" t="s">
        <v>10</v>
      </c>
      <c r="B61" s="35" t="s">
        <v>61</v>
      </c>
      <c r="C61" s="35" t="s">
        <v>12</v>
      </c>
      <c r="D61" s="40" t="s">
        <v>14</v>
      </c>
      <c r="E61" s="44">
        <v>1769.27</v>
      </c>
    </row>
    <row r="62" s="27" customFormat="1" ht="18" customHeight="1" spans="1:5">
      <c r="A62" s="35" t="s">
        <v>10</v>
      </c>
      <c r="B62" s="35" t="s">
        <v>61</v>
      </c>
      <c r="C62" s="35" t="s">
        <v>15</v>
      </c>
      <c r="D62" s="40" t="s">
        <v>16</v>
      </c>
      <c r="E62" s="44">
        <v>475.3</v>
      </c>
    </row>
    <row r="63" s="27" customFormat="1" ht="18" customHeight="1" spans="1:5">
      <c r="A63" s="35" t="s">
        <v>10</v>
      </c>
      <c r="B63" s="35" t="s">
        <v>61</v>
      </c>
      <c r="C63" s="35" t="s">
        <v>29</v>
      </c>
      <c r="D63" s="40" t="s">
        <v>30</v>
      </c>
      <c r="E63" s="44">
        <v>656.51</v>
      </c>
    </row>
    <row r="64" s="27" customFormat="1" ht="18" customHeight="1" spans="1:5">
      <c r="A64" s="35" t="s">
        <v>10</v>
      </c>
      <c r="B64" s="35" t="s">
        <v>61</v>
      </c>
      <c r="C64" s="35" t="s">
        <v>46</v>
      </c>
      <c r="D64" s="40" t="s">
        <v>63</v>
      </c>
      <c r="E64" s="44">
        <v>101.2</v>
      </c>
    </row>
    <row r="65" s="27" customFormat="1" ht="18" customHeight="1" spans="1:5">
      <c r="A65" s="35" t="s">
        <v>10</v>
      </c>
      <c r="B65" s="35" t="s">
        <v>64</v>
      </c>
      <c r="C65" s="35"/>
      <c r="D65" s="40" t="s">
        <v>65</v>
      </c>
      <c r="E65" s="44">
        <v>7581.9</v>
      </c>
    </row>
    <row r="66" s="27" customFormat="1" ht="18" customHeight="1" spans="1:5">
      <c r="A66" s="35" t="s">
        <v>10</v>
      </c>
      <c r="B66" s="35" t="s">
        <v>64</v>
      </c>
      <c r="C66" s="35" t="s">
        <v>12</v>
      </c>
      <c r="D66" s="40" t="s">
        <v>14</v>
      </c>
      <c r="E66" s="44">
        <v>5573.49</v>
      </c>
    </row>
    <row r="67" s="27" customFormat="1" ht="18" customHeight="1" spans="1:5">
      <c r="A67" s="35" t="s">
        <v>10</v>
      </c>
      <c r="B67" s="35" t="s">
        <v>64</v>
      </c>
      <c r="C67" s="35" t="s">
        <v>15</v>
      </c>
      <c r="D67" s="40" t="s">
        <v>16</v>
      </c>
      <c r="E67" s="44">
        <v>669.1</v>
      </c>
    </row>
    <row r="68" s="27" customFormat="1" ht="18" customHeight="1" spans="1:5">
      <c r="A68" s="35" t="s">
        <v>10</v>
      </c>
      <c r="B68" s="35" t="s">
        <v>64</v>
      </c>
      <c r="C68" s="35" t="s">
        <v>46</v>
      </c>
      <c r="D68" s="40" t="s">
        <v>66</v>
      </c>
      <c r="E68" s="44">
        <v>1339.31</v>
      </c>
    </row>
    <row r="69" s="27" customFormat="1" ht="18" customHeight="1" spans="1:5">
      <c r="A69" s="35" t="s">
        <v>10</v>
      </c>
      <c r="B69" s="35" t="s">
        <v>67</v>
      </c>
      <c r="C69" s="35"/>
      <c r="D69" s="40" t="s">
        <v>68</v>
      </c>
      <c r="E69" s="44">
        <v>2594.52</v>
      </c>
    </row>
    <row r="70" s="27" customFormat="1" ht="18" customHeight="1" spans="1:5">
      <c r="A70" s="35" t="s">
        <v>10</v>
      </c>
      <c r="B70" s="35" t="s">
        <v>67</v>
      </c>
      <c r="C70" s="35" t="s">
        <v>12</v>
      </c>
      <c r="D70" s="40" t="s">
        <v>14</v>
      </c>
      <c r="E70" s="44">
        <v>1658.08</v>
      </c>
    </row>
    <row r="71" s="27" customFormat="1" ht="18" customHeight="1" spans="1:5">
      <c r="A71" s="35" t="s">
        <v>10</v>
      </c>
      <c r="B71" s="35" t="s">
        <v>67</v>
      </c>
      <c r="C71" s="35" t="s">
        <v>15</v>
      </c>
      <c r="D71" s="40" t="s">
        <v>16</v>
      </c>
      <c r="E71" s="44">
        <v>817.75</v>
      </c>
    </row>
    <row r="72" s="27" customFormat="1" ht="18" customHeight="1" spans="1:5">
      <c r="A72" s="35" t="s">
        <v>10</v>
      </c>
      <c r="B72" s="35" t="s">
        <v>67</v>
      </c>
      <c r="C72" s="35" t="s">
        <v>46</v>
      </c>
      <c r="D72" s="40" t="s">
        <v>69</v>
      </c>
      <c r="E72" s="44">
        <v>118.69</v>
      </c>
    </row>
    <row r="73" s="27" customFormat="1" ht="18" customHeight="1" spans="1:5">
      <c r="A73" s="35" t="s">
        <v>10</v>
      </c>
      <c r="B73" s="35" t="s">
        <v>70</v>
      </c>
      <c r="C73" s="35"/>
      <c r="D73" s="40" t="s">
        <v>71</v>
      </c>
      <c r="E73" s="44">
        <v>1351.15</v>
      </c>
    </row>
    <row r="74" s="27" customFormat="1" ht="18" customHeight="1" spans="1:5">
      <c r="A74" s="35" t="s">
        <v>10</v>
      </c>
      <c r="B74" s="35" t="s">
        <v>70</v>
      </c>
      <c r="C74" s="35" t="s">
        <v>12</v>
      </c>
      <c r="D74" s="40" t="s">
        <v>14</v>
      </c>
      <c r="E74" s="44">
        <v>930.18</v>
      </c>
    </row>
    <row r="75" s="27" customFormat="1" ht="18" customHeight="1" spans="1:5">
      <c r="A75" s="35" t="s">
        <v>10</v>
      </c>
      <c r="B75" s="35" t="s">
        <v>70</v>
      </c>
      <c r="C75" s="35" t="s">
        <v>15</v>
      </c>
      <c r="D75" s="40" t="s">
        <v>16</v>
      </c>
      <c r="E75" s="44">
        <v>356.55</v>
      </c>
    </row>
    <row r="76" s="27" customFormat="1" ht="18" customHeight="1" spans="1:5">
      <c r="A76" s="35" t="s">
        <v>10</v>
      </c>
      <c r="B76" s="35" t="s">
        <v>70</v>
      </c>
      <c r="C76" s="35" t="s">
        <v>29</v>
      </c>
      <c r="D76" s="40" t="s">
        <v>30</v>
      </c>
      <c r="E76" s="44">
        <v>60.62</v>
      </c>
    </row>
    <row r="77" s="27" customFormat="1" ht="18" customHeight="1" spans="1:5">
      <c r="A77" s="35" t="s">
        <v>10</v>
      </c>
      <c r="B77" s="35" t="s">
        <v>70</v>
      </c>
      <c r="C77" s="35" t="s">
        <v>46</v>
      </c>
      <c r="D77" s="40" t="s">
        <v>72</v>
      </c>
      <c r="E77" s="44">
        <v>3.8</v>
      </c>
    </row>
    <row r="78" s="27" customFormat="1" ht="18" customHeight="1" spans="1:5">
      <c r="A78" s="35" t="s">
        <v>10</v>
      </c>
      <c r="B78" s="35" t="s">
        <v>73</v>
      </c>
      <c r="C78" s="35"/>
      <c r="D78" s="40" t="s">
        <v>74</v>
      </c>
      <c r="E78" s="44">
        <v>883.77</v>
      </c>
    </row>
    <row r="79" s="27" customFormat="1" ht="18" customHeight="1" spans="1:5">
      <c r="A79" s="35" t="s">
        <v>10</v>
      </c>
      <c r="B79" s="35" t="s">
        <v>73</v>
      </c>
      <c r="C79" s="35" t="s">
        <v>12</v>
      </c>
      <c r="D79" s="40" t="s">
        <v>14</v>
      </c>
      <c r="E79" s="44">
        <v>494.87</v>
      </c>
    </row>
    <row r="80" s="27" customFormat="1" ht="18" customHeight="1" spans="1:5">
      <c r="A80" s="35" t="s">
        <v>10</v>
      </c>
      <c r="B80" s="35" t="s">
        <v>73</v>
      </c>
      <c r="C80" s="35" t="s">
        <v>15</v>
      </c>
      <c r="D80" s="40" t="s">
        <v>16</v>
      </c>
      <c r="E80" s="44">
        <v>125.05</v>
      </c>
    </row>
    <row r="81" s="27" customFormat="1" ht="18" customHeight="1" spans="1:5">
      <c r="A81" s="35" t="s">
        <v>10</v>
      </c>
      <c r="B81" s="35" t="s">
        <v>73</v>
      </c>
      <c r="C81" s="35" t="s">
        <v>17</v>
      </c>
      <c r="D81" s="40" t="s">
        <v>75</v>
      </c>
      <c r="E81" s="44">
        <v>242.95</v>
      </c>
    </row>
    <row r="82" s="27" customFormat="1" ht="18" customHeight="1" spans="1:5">
      <c r="A82" s="35" t="s">
        <v>10</v>
      </c>
      <c r="B82" s="35" t="s">
        <v>73</v>
      </c>
      <c r="C82" s="35" t="s">
        <v>19</v>
      </c>
      <c r="D82" s="40" t="s">
        <v>76</v>
      </c>
      <c r="E82" s="44">
        <v>13.3</v>
      </c>
    </row>
    <row r="83" s="27" customFormat="1" ht="18" customHeight="1" spans="1:5">
      <c r="A83" s="35" t="s">
        <v>10</v>
      </c>
      <c r="B83" s="35" t="s">
        <v>73</v>
      </c>
      <c r="C83" s="35" t="s">
        <v>46</v>
      </c>
      <c r="D83" s="40" t="s">
        <v>77</v>
      </c>
      <c r="E83" s="44">
        <v>7.6</v>
      </c>
    </row>
    <row r="84" s="27" customFormat="1" ht="18" customHeight="1" spans="1:5">
      <c r="A84" s="35" t="s">
        <v>10</v>
      </c>
      <c r="B84" s="35" t="s">
        <v>78</v>
      </c>
      <c r="C84" s="35"/>
      <c r="D84" s="40" t="s">
        <v>79</v>
      </c>
      <c r="E84" s="44">
        <v>40</v>
      </c>
    </row>
    <row r="85" s="27" customFormat="1" ht="18" customHeight="1" spans="1:5">
      <c r="A85" s="35" t="s">
        <v>10</v>
      </c>
      <c r="B85" s="35" t="s">
        <v>78</v>
      </c>
      <c r="C85" s="35" t="s">
        <v>15</v>
      </c>
      <c r="D85" s="40" t="s">
        <v>16</v>
      </c>
      <c r="E85" s="44">
        <v>40</v>
      </c>
    </row>
    <row r="86" s="27" customFormat="1" ht="18" customHeight="1" spans="1:5">
      <c r="A86" s="35" t="s">
        <v>10</v>
      </c>
      <c r="B86" s="35" t="s">
        <v>80</v>
      </c>
      <c r="C86" s="35"/>
      <c r="D86" s="40" t="s">
        <v>81</v>
      </c>
      <c r="E86" s="44">
        <v>594.22</v>
      </c>
    </row>
    <row r="87" s="27" customFormat="1" ht="18" customHeight="1" spans="1:5">
      <c r="A87" s="35" t="s">
        <v>10</v>
      </c>
      <c r="B87" s="35" t="s">
        <v>80</v>
      </c>
      <c r="C87" s="35" t="s">
        <v>12</v>
      </c>
      <c r="D87" s="40" t="s">
        <v>14</v>
      </c>
      <c r="E87" s="44">
        <v>358.96</v>
      </c>
    </row>
    <row r="88" s="27" customFormat="1" ht="18" customHeight="1" spans="1:5">
      <c r="A88" s="35" t="s">
        <v>10</v>
      </c>
      <c r="B88" s="35" t="s">
        <v>80</v>
      </c>
      <c r="C88" s="35" t="s">
        <v>15</v>
      </c>
      <c r="D88" s="40" t="s">
        <v>16</v>
      </c>
      <c r="E88" s="44">
        <v>204.06</v>
      </c>
    </row>
    <row r="89" s="27" customFormat="1" ht="18" customHeight="1" spans="1:5">
      <c r="A89" s="35" t="s">
        <v>10</v>
      </c>
      <c r="B89" s="35" t="s">
        <v>80</v>
      </c>
      <c r="C89" s="35" t="s">
        <v>46</v>
      </c>
      <c r="D89" s="40" t="s">
        <v>82</v>
      </c>
      <c r="E89" s="44">
        <v>31.2</v>
      </c>
    </row>
    <row r="90" s="27" customFormat="1" ht="18" customHeight="1" spans="1:5">
      <c r="A90" s="35" t="s">
        <v>10</v>
      </c>
      <c r="B90" s="35" t="s">
        <v>83</v>
      </c>
      <c r="C90" s="35"/>
      <c r="D90" s="40" t="s">
        <v>84</v>
      </c>
      <c r="E90" s="44">
        <v>10636.72</v>
      </c>
    </row>
    <row r="91" s="27" customFormat="1" ht="18" customHeight="1" spans="1:5">
      <c r="A91" s="35" t="s">
        <v>10</v>
      </c>
      <c r="B91" s="35" t="s">
        <v>83</v>
      </c>
      <c r="C91" s="35" t="s">
        <v>12</v>
      </c>
      <c r="D91" s="40" t="s">
        <v>14</v>
      </c>
      <c r="E91" s="44">
        <v>7374.85</v>
      </c>
    </row>
    <row r="92" s="27" customFormat="1" ht="18" customHeight="1" spans="1:5">
      <c r="A92" s="35" t="s">
        <v>10</v>
      </c>
      <c r="B92" s="35" t="s">
        <v>83</v>
      </c>
      <c r="C92" s="35" t="s">
        <v>15</v>
      </c>
      <c r="D92" s="40" t="s">
        <v>16</v>
      </c>
      <c r="E92" s="44">
        <v>265.64</v>
      </c>
    </row>
    <row r="93" s="27" customFormat="1" ht="18" customHeight="1" spans="1:5">
      <c r="A93" s="35" t="s">
        <v>10</v>
      </c>
      <c r="B93" s="35" t="s">
        <v>83</v>
      </c>
      <c r="C93" s="35" t="s">
        <v>17</v>
      </c>
      <c r="D93" s="40" t="s">
        <v>85</v>
      </c>
      <c r="E93" s="44">
        <v>23.09</v>
      </c>
    </row>
    <row r="94" s="27" customFormat="1" ht="18" customHeight="1" spans="1:5">
      <c r="A94" s="35" t="s">
        <v>10</v>
      </c>
      <c r="B94" s="35" t="s">
        <v>83</v>
      </c>
      <c r="C94" s="35" t="s">
        <v>19</v>
      </c>
      <c r="D94" s="40" t="s">
        <v>86</v>
      </c>
      <c r="E94" s="44">
        <v>421.89</v>
      </c>
    </row>
    <row r="95" s="27" customFormat="1" ht="18" customHeight="1" spans="1:5">
      <c r="A95" s="35" t="s">
        <v>10</v>
      </c>
      <c r="B95" s="35" t="s">
        <v>83</v>
      </c>
      <c r="C95" s="35" t="s">
        <v>87</v>
      </c>
      <c r="D95" s="40" t="s">
        <v>88</v>
      </c>
      <c r="E95" s="44">
        <v>122.6</v>
      </c>
    </row>
    <row r="96" s="27" customFormat="1" ht="18" customHeight="1" spans="1:5">
      <c r="A96" s="35" t="s">
        <v>10</v>
      </c>
      <c r="B96" s="35" t="s">
        <v>83</v>
      </c>
      <c r="C96" s="35" t="s">
        <v>89</v>
      </c>
      <c r="D96" s="40" t="s">
        <v>90</v>
      </c>
      <c r="E96" s="44">
        <v>23.09</v>
      </c>
    </row>
    <row r="97" s="27" customFormat="1" ht="18" customHeight="1" spans="1:5">
      <c r="A97" s="35" t="s">
        <v>10</v>
      </c>
      <c r="B97" s="35" t="s">
        <v>83</v>
      </c>
      <c r="C97" s="35" t="s">
        <v>29</v>
      </c>
      <c r="D97" s="40" t="s">
        <v>30</v>
      </c>
      <c r="E97" s="44">
        <v>2405.56</v>
      </c>
    </row>
    <row r="98" s="27" customFormat="1" ht="18" customHeight="1" spans="1:5">
      <c r="A98" s="35" t="s">
        <v>10</v>
      </c>
      <c r="B98" s="35" t="s">
        <v>91</v>
      </c>
      <c r="C98" s="35"/>
      <c r="D98" s="40" t="s">
        <v>92</v>
      </c>
      <c r="E98" s="44">
        <v>1586.04</v>
      </c>
    </row>
    <row r="99" s="27" customFormat="1" ht="18" customHeight="1" spans="1:5">
      <c r="A99" s="35" t="s">
        <v>10</v>
      </c>
      <c r="B99" s="35" t="s">
        <v>91</v>
      </c>
      <c r="C99" s="35" t="s">
        <v>12</v>
      </c>
      <c r="D99" s="40" t="s">
        <v>14</v>
      </c>
      <c r="E99" s="44">
        <v>466.44</v>
      </c>
    </row>
    <row r="100" s="27" customFormat="1" ht="18" customHeight="1" spans="1:5">
      <c r="A100" s="35" t="s">
        <v>10</v>
      </c>
      <c r="B100" s="35" t="s">
        <v>91</v>
      </c>
      <c r="C100" s="35" t="s">
        <v>15</v>
      </c>
      <c r="D100" s="40" t="s">
        <v>16</v>
      </c>
      <c r="E100" s="44">
        <v>1119.6</v>
      </c>
    </row>
    <row r="101" s="27" customFormat="1" ht="18" customHeight="1" spans="1:5">
      <c r="A101" s="35" t="s">
        <v>10</v>
      </c>
      <c r="B101" s="35" t="s">
        <v>93</v>
      </c>
      <c r="C101" s="35"/>
      <c r="D101" s="40" t="s">
        <v>94</v>
      </c>
      <c r="E101" s="44">
        <v>1093.38</v>
      </c>
    </row>
    <row r="102" s="27" customFormat="1" ht="18" customHeight="1" spans="1:5">
      <c r="A102" s="35" t="s">
        <v>10</v>
      </c>
      <c r="B102" s="35" t="s">
        <v>93</v>
      </c>
      <c r="C102" s="35" t="s">
        <v>12</v>
      </c>
      <c r="D102" s="40" t="s">
        <v>14</v>
      </c>
      <c r="E102" s="44">
        <v>553.01</v>
      </c>
    </row>
    <row r="103" s="27" customFormat="1" ht="18" customHeight="1" spans="1:5">
      <c r="A103" s="35" t="s">
        <v>10</v>
      </c>
      <c r="B103" s="35" t="s">
        <v>93</v>
      </c>
      <c r="C103" s="35" t="s">
        <v>17</v>
      </c>
      <c r="D103" s="40" t="s">
        <v>95</v>
      </c>
      <c r="E103" s="44">
        <v>540.37</v>
      </c>
    </row>
    <row r="104" s="27" customFormat="1" ht="18" customHeight="1" spans="1:5">
      <c r="A104" s="35" t="s">
        <v>10</v>
      </c>
      <c r="B104" s="35" t="s">
        <v>96</v>
      </c>
      <c r="C104" s="35"/>
      <c r="D104" s="40" t="s">
        <v>97</v>
      </c>
      <c r="E104" s="44">
        <v>1886.65</v>
      </c>
    </row>
    <row r="105" s="27" customFormat="1" ht="18" customHeight="1" spans="1:5">
      <c r="A105" s="35" t="s">
        <v>10</v>
      </c>
      <c r="B105" s="35" t="s">
        <v>96</v>
      </c>
      <c r="C105" s="35" t="s">
        <v>12</v>
      </c>
      <c r="D105" s="40" t="s">
        <v>14</v>
      </c>
      <c r="E105" s="44">
        <v>969.05</v>
      </c>
    </row>
    <row r="106" s="27" customFormat="1" ht="18" customHeight="1" spans="1:5">
      <c r="A106" s="35" t="s">
        <v>10</v>
      </c>
      <c r="B106" s="35" t="s">
        <v>96</v>
      </c>
      <c r="C106" s="35" t="s">
        <v>15</v>
      </c>
      <c r="D106" s="40" t="s">
        <v>16</v>
      </c>
      <c r="E106" s="44">
        <v>917.6</v>
      </c>
    </row>
    <row r="107" s="27" customFormat="1" ht="18" customHeight="1" spans="1:5">
      <c r="A107" s="35" t="s">
        <v>10</v>
      </c>
      <c r="B107" s="35" t="s">
        <v>46</v>
      </c>
      <c r="C107" s="35"/>
      <c r="D107" s="40" t="s">
        <v>98</v>
      </c>
      <c r="E107" s="44">
        <v>7025.9</v>
      </c>
    </row>
    <row r="108" s="27" customFormat="1" ht="18" customHeight="1" spans="1:5">
      <c r="A108" s="35" t="s">
        <v>10</v>
      </c>
      <c r="B108" s="35" t="s">
        <v>46</v>
      </c>
      <c r="C108" s="35" t="s">
        <v>46</v>
      </c>
      <c r="D108" s="40" t="s">
        <v>99</v>
      </c>
      <c r="E108" s="44">
        <v>7025.9</v>
      </c>
    </row>
    <row r="109" s="27" customFormat="1" ht="18" customHeight="1" spans="1:5">
      <c r="A109" s="35" t="s">
        <v>100</v>
      </c>
      <c r="B109" s="35"/>
      <c r="C109" s="35"/>
      <c r="D109" s="40" t="s">
        <v>101</v>
      </c>
      <c r="E109" s="44">
        <v>5836.5</v>
      </c>
    </row>
    <row r="110" s="27" customFormat="1" ht="18" customHeight="1" spans="1:5">
      <c r="A110" s="35" t="s">
        <v>100</v>
      </c>
      <c r="B110" s="35" t="s">
        <v>38</v>
      </c>
      <c r="C110" s="35"/>
      <c r="D110" s="40" t="s">
        <v>102</v>
      </c>
      <c r="E110" s="44">
        <v>5195.5</v>
      </c>
    </row>
    <row r="111" s="27" customFormat="1" ht="18" customHeight="1" spans="1:5">
      <c r="A111" s="35" t="s">
        <v>100</v>
      </c>
      <c r="B111" s="35" t="s">
        <v>38</v>
      </c>
      <c r="C111" s="35" t="s">
        <v>25</v>
      </c>
      <c r="D111" s="40" t="s">
        <v>103</v>
      </c>
      <c r="E111" s="44">
        <v>695.5</v>
      </c>
    </row>
    <row r="112" s="27" customFormat="1" ht="18" customHeight="1" spans="1:5">
      <c r="A112" s="35" t="s">
        <v>100</v>
      </c>
      <c r="B112" s="35" t="s">
        <v>38</v>
      </c>
      <c r="C112" s="35" t="s">
        <v>46</v>
      </c>
      <c r="D112" s="40" t="s">
        <v>104</v>
      </c>
      <c r="E112" s="44">
        <v>4500</v>
      </c>
    </row>
    <row r="113" s="27" customFormat="1" ht="18" customHeight="1" spans="1:5">
      <c r="A113" s="35" t="s">
        <v>100</v>
      </c>
      <c r="B113" s="35" t="s">
        <v>46</v>
      </c>
      <c r="C113" s="35"/>
      <c r="D113" s="40" t="s">
        <v>105</v>
      </c>
      <c r="E113" s="44">
        <v>641</v>
      </c>
    </row>
    <row r="114" s="27" customFormat="1" ht="18" customHeight="1" spans="1:5">
      <c r="A114" s="35" t="s">
        <v>100</v>
      </c>
      <c r="B114" s="35" t="s">
        <v>46</v>
      </c>
      <c r="C114" s="35" t="s">
        <v>46</v>
      </c>
      <c r="D114" s="40" t="s">
        <v>106</v>
      </c>
      <c r="E114" s="44">
        <v>641</v>
      </c>
    </row>
    <row r="115" s="27" customFormat="1" ht="18" customHeight="1" spans="1:5">
      <c r="A115" s="35" t="s">
        <v>107</v>
      </c>
      <c r="B115" s="35"/>
      <c r="C115" s="35"/>
      <c r="D115" s="40" t="s">
        <v>108</v>
      </c>
      <c r="E115" s="44">
        <v>80479.93</v>
      </c>
    </row>
    <row r="116" s="27" customFormat="1" ht="18" customHeight="1" spans="1:5">
      <c r="A116" s="35" t="s">
        <v>107</v>
      </c>
      <c r="B116" s="35" t="s">
        <v>15</v>
      </c>
      <c r="C116" s="35"/>
      <c r="D116" s="40" t="s">
        <v>109</v>
      </c>
      <c r="E116" s="44">
        <v>71833.9</v>
      </c>
    </row>
    <row r="117" s="27" customFormat="1" ht="18" customHeight="1" spans="1:5">
      <c r="A117" s="35" t="s">
        <v>107</v>
      </c>
      <c r="B117" s="35" t="s">
        <v>15</v>
      </c>
      <c r="C117" s="35" t="s">
        <v>12</v>
      </c>
      <c r="D117" s="40" t="s">
        <v>14</v>
      </c>
      <c r="E117" s="44">
        <v>65689.09</v>
      </c>
    </row>
    <row r="118" s="27" customFormat="1" ht="18" customHeight="1" spans="1:5">
      <c r="A118" s="35" t="s">
        <v>107</v>
      </c>
      <c r="B118" s="35" t="s">
        <v>15</v>
      </c>
      <c r="C118" s="35" t="s">
        <v>15</v>
      </c>
      <c r="D118" s="40" t="s">
        <v>16</v>
      </c>
      <c r="E118" s="44">
        <v>2023.4</v>
      </c>
    </row>
    <row r="119" s="27" customFormat="1" ht="18" customHeight="1" spans="1:5">
      <c r="A119" s="35" t="s">
        <v>107</v>
      </c>
      <c r="B119" s="35" t="s">
        <v>15</v>
      </c>
      <c r="C119" s="35" t="s">
        <v>110</v>
      </c>
      <c r="D119" s="40" t="s">
        <v>111</v>
      </c>
      <c r="E119" s="44">
        <v>1117.5</v>
      </c>
    </row>
    <row r="120" s="27" customFormat="1" ht="18" customHeight="1" spans="1:5">
      <c r="A120" s="35" t="s">
        <v>107</v>
      </c>
      <c r="B120" s="35" t="s">
        <v>15</v>
      </c>
      <c r="C120" s="35" t="s">
        <v>46</v>
      </c>
      <c r="D120" s="40" t="s">
        <v>112</v>
      </c>
      <c r="E120" s="44">
        <v>3003.91</v>
      </c>
    </row>
    <row r="121" s="27" customFormat="1" ht="18" customHeight="1" spans="1:5">
      <c r="A121" s="35" t="s">
        <v>107</v>
      </c>
      <c r="B121" s="35" t="s">
        <v>25</v>
      </c>
      <c r="C121" s="35"/>
      <c r="D121" s="40" t="s">
        <v>113</v>
      </c>
      <c r="E121" s="44">
        <v>348</v>
      </c>
    </row>
    <row r="122" s="27" customFormat="1" ht="18" customHeight="1" spans="1:5">
      <c r="A122" s="35" t="s">
        <v>107</v>
      </c>
      <c r="B122" s="35" t="s">
        <v>25</v>
      </c>
      <c r="C122" s="35" t="s">
        <v>15</v>
      </c>
      <c r="D122" s="40" t="s">
        <v>16</v>
      </c>
      <c r="E122" s="44">
        <v>8</v>
      </c>
    </row>
    <row r="123" s="27" customFormat="1" ht="18" customHeight="1" spans="1:5">
      <c r="A123" s="35" t="s">
        <v>107</v>
      </c>
      <c r="B123" s="35" t="s">
        <v>25</v>
      </c>
      <c r="C123" s="35" t="s">
        <v>46</v>
      </c>
      <c r="D123" s="40" t="s">
        <v>114</v>
      </c>
      <c r="E123" s="44">
        <v>340</v>
      </c>
    </row>
    <row r="124" s="27" customFormat="1" ht="18" customHeight="1" spans="1:5">
      <c r="A124" s="35" t="s">
        <v>107</v>
      </c>
      <c r="B124" s="35" t="s">
        <v>38</v>
      </c>
      <c r="C124" s="35"/>
      <c r="D124" s="40" t="s">
        <v>115</v>
      </c>
      <c r="E124" s="44">
        <v>4234.59</v>
      </c>
    </row>
    <row r="125" s="27" customFormat="1" ht="18" customHeight="1" spans="1:5">
      <c r="A125" s="35" t="s">
        <v>107</v>
      </c>
      <c r="B125" s="35" t="s">
        <v>38</v>
      </c>
      <c r="C125" s="35" t="s">
        <v>12</v>
      </c>
      <c r="D125" s="40" t="s">
        <v>14</v>
      </c>
      <c r="E125" s="44">
        <v>3581.49</v>
      </c>
    </row>
    <row r="126" s="27" customFormat="1" ht="18" customHeight="1" spans="1:5">
      <c r="A126" s="35" t="s">
        <v>107</v>
      </c>
      <c r="B126" s="35" t="s">
        <v>38</v>
      </c>
      <c r="C126" s="35" t="s">
        <v>15</v>
      </c>
      <c r="D126" s="40" t="s">
        <v>16</v>
      </c>
      <c r="E126" s="44">
        <v>272</v>
      </c>
    </row>
    <row r="127" s="27" customFormat="1" ht="18" customHeight="1" spans="1:5">
      <c r="A127" s="35" t="s">
        <v>107</v>
      </c>
      <c r="B127" s="35" t="s">
        <v>38</v>
      </c>
      <c r="C127" s="35" t="s">
        <v>17</v>
      </c>
      <c r="D127" s="40" t="s">
        <v>116</v>
      </c>
      <c r="E127" s="44">
        <v>70.7</v>
      </c>
    </row>
    <row r="128" s="27" customFormat="1" ht="18" customHeight="1" spans="1:5">
      <c r="A128" s="35" t="s">
        <v>107</v>
      </c>
      <c r="B128" s="35" t="s">
        <v>38</v>
      </c>
      <c r="C128" s="35" t="s">
        <v>19</v>
      </c>
      <c r="D128" s="40" t="s">
        <v>117</v>
      </c>
      <c r="E128" s="44">
        <v>164.4</v>
      </c>
    </row>
    <row r="129" s="27" customFormat="1" ht="18" customHeight="1" spans="1:5">
      <c r="A129" s="35" t="s">
        <v>107</v>
      </c>
      <c r="B129" s="35" t="s">
        <v>38</v>
      </c>
      <c r="C129" s="35" t="s">
        <v>35</v>
      </c>
      <c r="D129" s="40" t="s">
        <v>118</v>
      </c>
      <c r="E129" s="44">
        <v>16</v>
      </c>
    </row>
    <row r="130" s="27" customFormat="1" ht="18" customHeight="1" spans="1:5">
      <c r="A130" s="35" t="s">
        <v>107</v>
      </c>
      <c r="B130" s="35" t="s">
        <v>38</v>
      </c>
      <c r="C130" s="35" t="s">
        <v>21</v>
      </c>
      <c r="D130" s="40" t="s">
        <v>119</v>
      </c>
      <c r="E130" s="44">
        <v>48</v>
      </c>
    </row>
    <row r="131" s="27" customFormat="1" ht="18" customHeight="1" spans="1:5">
      <c r="A131" s="35" t="s">
        <v>107</v>
      </c>
      <c r="B131" s="35" t="s">
        <v>38</v>
      </c>
      <c r="C131" s="35" t="s">
        <v>120</v>
      </c>
      <c r="D131" s="40" t="s">
        <v>121</v>
      </c>
      <c r="E131" s="44">
        <v>82</v>
      </c>
    </row>
    <row r="132" s="27" customFormat="1" ht="18" customHeight="1" spans="1:5">
      <c r="A132" s="35" t="s">
        <v>107</v>
      </c>
      <c r="B132" s="35" t="s">
        <v>21</v>
      </c>
      <c r="C132" s="35"/>
      <c r="D132" s="40" t="s">
        <v>122</v>
      </c>
      <c r="E132" s="44">
        <v>4044.44</v>
      </c>
    </row>
    <row r="133" s="27" customFormat="1" ht="18" customHeight="1" spans="1:5">
      <c r="A133" s="35" t="s">
        <v>107</v>
      </c>
      <c r="B133" s="35" t="s">
        <v>21</v>
      </c>
      <c r="C133" s="35" t="s">
        <v>12</v>
      </c>
      <c r="D133" s="40" t="s">
        <v>14</v>
      </c>
      <c r="E133" s="44">
        <v>3375.34</v>
      </c>
    </row>
    <row r="134" s="27" customFormat="1" ht="18" customHeight="1" spans="1:5">
      <c r="A134" s="35" t="s">
        <v>107</v>
      </c>
      <c r="B134" s="35" t="s">
        <v>21</v>
      </c>
      <c r="C134" s="35" t="s">
        <v>15</v>
      </c>
      <c r="D134" s="40" t="s">
        <v>16</v>
      </c>
      <c r="E134" s="44">
        <v>313.28</v>
      </c>
    </row>
    <row r="135" s="27" customFormat="1" ht="18" customHeight="1" spans="1:5">
      <c r="A135" s="35" t="s">
        <v>107</v>
      </c>
      <c r="B135" s="35" t="s">
        <v>21</v>
      </c>
      <c r="C135" s="35" t="s">
        <v>17</v>
      </c>
      <c r="D135" s="40" t="s">
        <v>123</v>
      </c>
      <c r="E135" s="44">
        <v>270.18</v>
      </c>
    </row>
    <row r="136" s="27" customFormat="1" ht="18" customHeight="1" spans="1:5">
      <c r="A136" s="35" t="s">
        <v>107</v>
      </c>
      <c r="B136" s="35" t="s">
        <v>21</v>
      </c>
      <c r="C136" s="35" t="s">
        <v>19</v>
      </c>
      <c r="D136" s="40" t="s">
        <v>124</v>
      </c>
      <c r="E136" s="44">
        <v>30.64</v>
      </c>
    </row>
    <row r="137" s="27" customFormat="1" ht="18" customHeight="1" spans="1:5">
      <c r="A137" s="35" t="s">
        <v>107</v>
      </c>
      <c r="B137" s="35" t="s">
        <v>21</v>
      </c>
      <c r="C137" s="35" t="s">
        <v>38</v>
      </c>
      <c r="D137" s="40" t="s">
        <v>125</v>
      </c>
      <c r="E137" s="44">
        <v>10</v>
      </c>
    </row>
    <row r="138" s="27" customFormat="1" ht="18" customHeight="1" spans="1:5">
      <c r="A138" s="35" t="s">
        <v>107</v>
      </c>
      <c r="B138" s="35" t="s">
        <v>21</v>
      </c>
      <c r="C138" s="35" t="s">
        <v>46</v>
      </c>
      <c r="D138" s="40" t="s">
        <v>126</v>
      </c>
      <c r="E138" s="44">
        <v>45</v>
      </c>
    </row>
    <row r="139" s="27" customFormat="1" ht="18" customHeight="1" spans="1:5">
      <c r="A139" s="35" t="s">
        <v>107</v>
      </c>
      <c r="B139" s="35" t="s">
        <v>46</v>
      </c>
      <c r="C139" s="35"/>
      <c r="D139" s="40" t="s">
        <v>127</v>
      </c>
      <c r="E139" s="44">
        <v>19</v>
      </c>
    </row>
    <row r="140" s="27" customFormat="1" ht="18" customHeight="1" spans="1:5">
      <c r="A140" s="35" t="s">
        <v>107</v>
      </c>
      <c r="B140" s="35" t="s">
        <v>46</v>
      </c>
      <c r="C140" s="35" t="s">
        <v>15</v>
      </c>
      <c r="D140" s="40" t="s">
        <v>128</v>
      </c>
      <c r="E140" s="44">
        <v>19</v>
      </c>
    </row>
    <row r="141" s="27" customFormat="1" ht="18" customHeight="1" spans="1:5">
      <c r="A141" s="35" t="s">
        <v>129</v>
      </c>
      <c r="B141" s="35"/>
      <c r="C141" s="35"/>
      <c r="D141" s="40" t="s">
        <v>130</v>
      </c>
      <c r="E141" s="44">
        <v>176039.67</v>
      </c>
    </row>
    <row r="142" s="27" customFormat="1" ht="18" customHeight="1" spans="1:5">
      <c r="A142" s="35" t="s">
        <v>129</v>
      </c>
      <c r="B142" s="35" t="s">
        <v>12</v>
      </c>
      <c r="C142" s="35"/>
      <c r="D142" s="40" t="s">
        <v>131</v>
      </c>
      <c r="E142" s="44">
        <v>5277.51</v>
      </c>
    </row>
    <row r="143" s="27" customFormat="1" ht="18" customHeight="1" spans="1:5">
      <c r="A143" s="35" t="s">
        <v>129</v>
      </c>
      <c r="B143" s="35" t="s">
        <v>12</v>
      </c>
      <c r="C143" s="35" t="s">
        <v>12</v>
      </c>
      <c r="D143" s="40" t="s">
        <v>14</v>
      </c>
      <c r="E143" s="44">
        <v>2136.57</v>
      </c>
    </row>
    <row r="144" s="27" customFormat="1" ht="18" customHeight="1" spans="1:5">
      <c r="A144" s="35" t="s">
        <v>129</v>
      </c>
      <c r="B144" s="35" t="s">
        <v>12</v>
      </c>
      <c r="C144" s="35" t="s">
        <v>46</v>
      </c>
      <c r="D144" s="40" t="s">
        <v>132</v>
      </c>
      <c r="E144" s="44">
        <v>3140.94</v>
      </c>
    </row>
    <row r="145" s="27" customFormat="1" ht="18" customHeight="1" spans="1:5">
      <c r="A145" s="35" t="s">
        <v>129</v>
      </c>
      <c r="B145" s="35" t="s">
        <v>15</v>
      </c>
      <c r="C145" s="35"/>
      <c r="D145" s="40" t="s">
        <v>133</v>
      </c>
      <c r="E145" s="44">
        <v>94029.35</v>
      </c>
    </row>
    <row r="146" s="27" customFormat="1" ht="18" customHeight="1" spans="1:5">
      <c r="A146" s="35" t="s">
        <v>129</v>
      </c>
      <c r="B146" s="35" t="s">
        <v>15</v>
      </c>
      <c r="C146" s="35" t="s">
        <v>12</v>
      </c>
      <c r="D146" s="40" t="s">
        <v>134</v>
      </c>
      <c r="E146" s="44">
        <v>4303.81</v>
      </c>
    </row>
    <row r="147" s="27" customFormat="1" ht="18" customHeight="1" spans="1:5">
      <c r="A147" s="35" t="s">
        <v>129</v>
      </c>
      <c r="B147" s="35" t="s">
        <v>15</v>
      </c>
      <c r="C147" s="35" t="s">
        <v>15</v>
      </c>
      <c r="D147" s="40" t="s">
        <v>135</v>
      </c>
      <c r="E147" s="44">
        <v>5983.54</v>
      </c>
    </row>
    <row r="148" s="27" customFormat="1" ht="18" customHeight="1" spans="1:5">
      <c r="A148" s="35" t="s">
        <v>129</v>
      </c>
      <c r="B148" s="35" t="s">
        <v>15</v>
      </c>
      <c r="C148" s="35" t="s">
        <v>25</v>
      </c>
      <c r="D148" s="40" t="s">
        <v>136</v>
      </c>
      <c r="E148" s="44">
        <v>32413.47</v>
      </c>
    </row>
    <row r="149" s="27" customFormat="1" ht="18" customHeight="1" spans="1:5">
      <c r="A149" s="35" t="s">
        <v>129</v>
      </c>
      <c r="B149" s="35" t="s">
        <v>15</v>
      </c>
      <c r="C149" s="35" t="s">
        <v>17</v>
      </c>
      <c r="D149" s="40" t="s">
        <v>137</v>
      </c>
      <c r="E149" s="44">
        <v>44910.13</v>
      </c>
    </row>
    <row r="150" s="27" customFormat="1" ht="18" customHeight="1" spans="1:5">
      <c r="A150" s="35" t="s">
        <v>129</v>
      </c>
      <c r="B150" s="35" t="s">
        <v>15</v>
      </c>
      <c r="C150" s="35" t="s">
        <v>19</v>
      </c>
      <c r="D150" s="40" t="s">
        <v>138</v>
      </c>
      <c r="E150" s="44">
        <v>919</v>
      </c>
    </row>
    <row r="151" s="27" customFormat="1" ht="18" customHeight="1" spans="1:5">
      <c r="A151" s="35" t="s">
        <v>129</v>
      </c>
      <c r="B151" s="35" t="s">
        <v>15</v>
      </c>
      <c r="C151" s="35" t="s">
        <v>46</v>
      </c>
      <c r="D151" s="40" t="s">
        <v>139</v>
      </c>
      <c r="E151" s="44">
        <v>5499.4</v>
      </c>
    </row>
    <row r="152" s="27" customFormat="1" ht="18" customHeight="1" spans="1:5">
      <c r="A152" s="35" t="s">
        <v>129</v>
      </c>
      <c r="B152" s="35" t="s">
        <v>25</v>
      </c>
      <c r="C152" s="35"/>
      <c r="D152" s="40" t="s">
        <v>140</v>
      </c>
      <c r="E152" s="44">
        <v>45874.31</v>
      </c>
    </row>
    <row r="153" s="27" customFormat="1" ht="18" customHeight="1" spans="1:5">
      <c r="A153" s="35" t="s">
        <v>129</v>
      </c>
      <c r="B153" s="35" t="s">
        <v>25</v>
      </c>
      <c r="C153" s="35" t="s">
        <v>15</v>
      </c>
      <c r="D153" s="40" t="s">
        <v>141</v>
      </c>
      <c r="E153" s="44">
        <v>6243.47</v>
      </c>
    </row>
    <row r="154" s="27" customFormat="1" ht="18" customHeight="1" spans="1:5">
      <c r="A154" s="35" t="s">
        <v>129</v>
      </c>
      <c r="B154" s="35" t="s">
        <v>25</v>
      </c>
      <c r="C154" s="35" t="s">
        <v>19</v>
      </c>
      <c r="D154" s="40" t="s">
        <v>142</v>
      </c>
      <c r="E154" s="44">
        <v>39630.84</v>
      </c>
    </row>
    <row r="155" s="27" customFormat="1" ht="18" customHeight="1" spans="1:5">
      <c r="A155" s="35" t="s">
        <v>129</v>
      </c>
      <c r="B155" s="35" t="s">
        <v>17</v>
      </c>
      <c r="C155" s="35"/>
      <c r="D155" s="40" t="s">
        <v>143</v>
      </c>
      <c r="E155" s="44">
        <v>2062.52</v>
      </c>
    </row>
    <row r="156" s="27" customFormat="1" ht="18" customHeight="1" spans="1:5">
      <c r="A156" s="35" t="s">
        <v>129</v>
      </c>
      <c r="B156" s="35" t="s">
        <v>17</v>
      </c>
      <c r="C156" s="35" t="s">
        <v>17</v>
      </c>
      <c r="D156" s="40" t="s">
        <v>144</v>
      </c>
      <c r="E156" s="44">
        <v>2062.52</v>
      </c>
    </row>
    <row r="157" s="27" customFormat="1" ht="18" customHeight="1" spans="1:5">
      <c r="A157" s="35" t="s">
        <v>129</v>
      </c>
      <c r="B157" s="35" t="s">
        <v>35</v>
      </c>
      <c r="C157" s="35"/>
      <c r="D157" s="40" t="s">
        <v>145</v>
      </c>
      <c r="E157" s="44">
        <v>2927.73</v>
      </c>
    </row>
    <row r="158" s="27" customFormat="1" ht="18" customHeight="1" spans="1:5">
      <c r="A158" s="35" t="s">
        <v>129</v>
      </c>
      <c r="B158" s="35" t="s">
        <v>35</v>
      </c>
      <c r="C158" s="35" t="s">
        <v>12</v>
      </c>
      <c r="D158" s="40" t="s">
        <v>146</v>
      </c>
      <c r="E158" s="44">
        <v>2138.4</v>
      </c>
    </row>
    <row r="159" s="27" customFormat="1" ht="18" customHeight="1" spans="1:5">
      <c r="A159" s="35" t="s">
        <v>129</v>
      </c>
      <c r="B159" s="35" t="s">
        <v>35</v>
      </c>
      <c r="C159" s="35" t="s">
        <v>15</v>
      </c>
      <c r="D159" s="40" t="s">
        <v>147</v>
      </c>
      <c r="E159" s="44">
        <v>789.33</v>
      </c>
    </row>
    <row r="160" s="27" customFormat="1" ht="18" customHeight="1" spans="1:5">
      <c r="A160" s="35" t="s">
        <v>129</v>
      </c>
      <c r="B160" s="35" t="s">
        <v>21</v>
      </c>
      <c r="C160" s="35"/>
      <c r="D160" s="40" t="s">
        <v>148</v>
      </c>
      <c r="E160" s="44">
        <v>2290.42</v>
      </c>
    </row>
    <row r="161" s="27" customFormat="1" ht="18" customHeight="1" spans="1:5">
      <c r="A161" s="35" t="s">
        <v>129</v>
      </c>
      <c r="B161" s="35" t="s">
        <v>21</v>
      </c>
      <c r="C161" s="35" t="s">
        <v>15</v>
      </c>
      <c r="D161" s="40" t="s">
        <v>149</v>
      </c>
      <c r="E161" s="44">
        <v>2290.42</v>
      </c>
    </row>
    <row r="162" s="27" customFormat="1" ht="18" customHeight="1" spans="1:5">
      <c r="A162" s="35" t="s">
        <v>129</v>
      </c>
      <c r="B162" s="35" t="s">
        <v>150</v>
      </c>
      <c r="C162" s="35"/>
      <c r="D162" s="40" t="s">
        <v>151</v>
      </c>
      <c r="E162" s="44">
        <v>6451</v>
      </c>
    </row>
    <row r="163" s="27" customFormat="1" ht="18" customHeight="1" spans="1:5">
      <c r="A163" s="35" t="s">
        <v>129</v>
      </c>
      <c r="B163" s="35" t="s">
        <v>150</v>
      </c>
      <c r="C163" s="35" t="s">
        <v>46</v>
      </c>
      <c r="D163" s="40" t="s">
        <v>152</v>
      </c>
      <c r="E163" s="44">
        <v>6451</v>
      </c>
    </row>
    <row r="164" s="27" customFormat="1" ht="18" customHeight="1" spans="1:5">
      <c r="A164" s="35" t="s">
        <v>129</v>
      </c>
      <c r="B164" s="35" t="s">
        <v>46</v>
      </c>
      <c r="C164" s="35"/>
      <c r="D164" s="40" t="s">
        <v>153</v>
      </c>
      <c r="E164" s="44">
        <v>17126.83</v>
      </c>
    </row>
    <row r="165" s="27" customFormat="1" ht="18" customHeight="1" spans="1:5">
      <c r="A165" s="35" t="s">
        <v>129</v>
      </c>
      <c r="B165" s="35" t="s">
        <v>46</v>
      </c>
      <c r="C165" s="35" t="s">
        <v>46</v>
      </c>
      <c r="D165" s="40" t="s">
        <v>154</v>
      </c>
      <c r="E165" s="44">
        <v>17126.83</v>
      </c>
    </row>
    <row r="166" s="27" customFormat="1" ht="18" customHeight="1" spans="1:5">
      <c r="A166" s="35" t="s">
        <v>155</v>
      </c>
      <c r="B166" s="35"/>
      <c r="C166" s="35"/>
      <c r="D166" s="40" t="s">
        <v>156</v>
      </c>
      <c r="E166" s="44">
        <v>51468.02</v>
      </c>
    </row>
    <row r="167" s="27" customFormat="1" ht="18" customHeight="1" spans="1:5">
      <c r="A167" s="35" t="s">
        <v>155</v>
      </c>
      <c r="B167" s="35" t="s">
        <v>12</v>
      </c>
      <c r="C167" s="35"/>
      <c r="D167" s="40" t="s">
        <v>157</v>
      </c>
      <c r="E167" s="44">
        <v>9670.93</v>
      </c>
    </row>
    <row r="168" s="27" customFormat="1" ht="18" customHeight="1" spans="1:5">
      <c r="A168" s="35" t="s">
        <v>155</v>
      </c>
      <c r="B168" s="35" t="s">
        <v>12</v>
      </c>
      <c r="C168" s="35" t="s">
        <v>12</v>
      </c>
      <c r="D168" s="40" t="s">
        <v>14</v>
      </c>
      <c r="E168" s="44">
        <v>977.73</v>
      </c>
    </row>
    <row r="169" s="27" customFormat="1" ht="18" customHeight="1" spans="1:5">
      <c r="A169" s="35" t="s">
        <v>155</v>
      </c>
      <c r="B169" s="35" t="s">
        <v>12</v>
      </c>
      <c r="C169" s="35" t="s">
        <v>46</v>
      </c>
      <c r="D169" s="40" t="s">
        <v>158</v>
      </c>
      <c r="E169" s="44">
        <v>8693.2</v>
      </c>
    </row>
    <row r="170" s="27" customFormat="1" ht="18" customHeight="1" spans="1:5">
      <c r="A170" s="35" t="s">
        <v>155</v>
      </c>
      <c r="B170" s="35" t="s">
        <v>38</v>
      </c>
      <c r="C170" s="35"/>
      <c r="D170" s="40" t="s">
        <v>159</v>
      </c>
      <c r="E170" s="44">
        <v>308.66</v>
      </c>
    </row>
    <row r="171" s="27" customFormat="1" ht="18" customHeight="1" spans="1:5">
      <c r="A171" s="35" t="s">
        <v>155</v>
      </c>
      <c r="B171" s="35" t="s">
        <v>38</v>
      </c>
      <c r="C171" s="35" t="s">
        <v>12</v>
      </c>
      <c r="D171" s="40" t="s">
        <v>160</v>
      </c>
      <c r="E171" s="44">
        <v>222.66</v>
      </c>
    </row>
    <row r="172" s="27" customFormat="1" ht="18" customHeight="1" spans="1:5">
      <c r="A172" s="35" t="s">
        <v>155</v>
      </c>
      <c r="B172" s="35" t="s">
        <v>38</v>
      </c>
      <c r="C172" s="35" t="s">
        <v>15</v>
      </c>
      <c r="D172" s="40" t="s">
        <v>161</v>
      </c>
      <c r="E172" s="44">
        <v>86</v>
      </c>
    </row>
    <row r="173" s="27" customFormat="1" ht="18" customHeight="1" spans="1:5">
      <c r="A173" s="35" t="s">
        <v>155</v>
      </c>
      <c r="B173" s="35" t="s">
        <v>35</v>
      </c>
      <c r="C173" s="35"/>
      <c r="D173" s="40" t="s">
        <v>162</v>
      </c>
      <c r="E173" s="44">
        <v>834.43</v>
      </c>
    </row>
    <row r="174" s="27" customFormat="1" ht="18" customHeight="1" spans="1:5">
      <c r="A174" s="35" t="s">
        <v>155</v>
      </c>
      <c r="B174" s="35" t="s">
        <v>35</v>
      </c>
      <c r="C174" s="35" t="s">
        <v>12</v>
      </c>
      <c r="D174" s="40" t="s">
        <v>163</v>
      </c>
      <c r="E174" s="44">
        <v>320.96</v>
      </c>
    </row>
    <row r="175" s="27" customFormat="1" ht="18" customHeight="1" spans="1:5">
      <c r="A175" s="35" t="s">
        <v>155</v>
      </c>
      <c r="B175" s="35" t="s">
        <v>35</v>
      </c>
      <c r="C175" s="35" t="s">
        <v>15</v>
      </c>
      <c r="D175" s="40" t="s">
        <v>164</v>
      </c>
      <c r="E175" s="44">
        <v>226.85</v>
      </c>
    </row>
    <row r="176" s="27" customFormat="1" ht="18" customHeight="1" spans="1:5">
      <c r="A176" s="35" t="s">
        <v>155</v>
      </c>
      <c r="B176" s="35" t="s">
        <v>35</v>
      </c>
      <c r="C176" s="35" t="s">
        <v>19</v>
      </c>
      <c r="D176" s="40" t="s">
        <v>165</v>
      </c>
      <c r="E176" s="44">
        <v>206.62</v>
      </c>
    </row>
    <row r="177" s="27" customFormat="1" ht="18" customHeight="1" spans="1:5">
      <c r="A177" s="35" t="s">
        <v>155</v>
      </c>
      <c r="B177" s="35" t="s">
        <v>35</v>
      </c>
      <c r="C177" s="35" t="s">
        <v>46</v>
      </c>
      <c r="D177" s="40" t="s">
        <v>166</v>
      </c>
      <c r="E177" s="44">
        <v>80</v>
      </c>
    </row>
    <row r="178" s="27" customFormat="1" ht="18" customHeight="1" spans="1:5">
      <c r="A178" s="35" t="s">
        <v>155</v>
      </c>
      <c r="B178" s="35" t="s">
        <v>150</v>
      </c>
      <c r="C178" s="35"/>
      <c r="D178" s="40" t="s">
        <v>167</v>
      </c>
      <c r="E178" s="44">
        <v>2000</v>
      </c>
    </row>
    <row r="179" s="27" customFormat="1" ht="18" customHeight="1" spans="1:5">
      <c r="A179" s="35" t="s">
        <v>155</v>
      </c>
      <c r="B179" s="35" t="s">
        <v>150</v>
      </c>
      <c r="C179" s="35" t="s">
        <v>46</v>
      </c>
      <c r="D179" s="40" t="s">
        <v>168</v>
      </c>
      <c r="E179" s="44">
        <v>2000</v>
      </c>
    </row>
    <row r="180" s="27" customFormat="1" ht="18" customHeight="1" spans="1:5">
      <c r="A180" s="35" t="s">
        <v>155</v>
      </c>
      <c r="B180" s="35" t="s">
        <v>46</v>
      </c>
      <c r="C180" s="35"/>
      <c r="D180" s="40" t="s">
        <v>169</v>
      </c>
      <c r="E180" s="44">
        <v>38654</v>
      </c>
    </row>
    <row r="181" s="27" customFormat="1" ht="18" customHeight="1" spans="1:5">
      <c r="A181" s="35" t="s">
        <v>155</v>
      </c>
      <c r="B181" s="35" t="s">
        <v>46</v>
      </c>
      <c r="C181" s="35" t="s">
        <v>46</v>
      </c>
      <c r="D181" s="40" t="s">
        <v>170</v>
      </c>
      <c r="E181" s="44">
        <v>38654</v>
      </c>
    </row>
    <row r="182" s="27" customFormat="1" ht="18" customHeight="1" spans="1:5">
      <c r="A182" s="35" t="s">
        <v>171</v>
      </c>
      <c r="B182" s="35"/>
      <c r="C182" s="35"/>
      <c r="D182" s="40" t="s">
        <v>172</v>
      </c>
      <c r="E182" s="44">
        <v>29267.39</v>
      </c>
    </row>
    <row r="183" s="27" customFormat="1" ht="18" customHeight="1" spans="1:5">
      <c r="A183" s="35" t="s">
        <v>171</v>
      </c>
      <c r="B183" s="35" t="s">
        <v>12</v>
      </c>
      <c r="C183" s="35"/>
      <c r="D183" s="40" t="s">
        <v>173</v>
      </c>
      <c r="E183" s="44">
        <v>21344.12</v>
      </c>
    </row>
    <row r="184" s="27" customFormat="1" ht="18" customHeight="1" spans="1:5">
      <c r="A184" s="35" t="s">
        <v>171</v>
      </c>
      <c r="B184" s="35" t="s">
        <v>12</v>
      </c>
      <c r="C184" s="35" t="s">
        <v>12</v>
      </c>
      <c r="D184" s="40" t="s">
        <v>14</v>
      </c>
      <c r="E184" s="44">
        <v>1780.99</v>
      </c>
    </row>
    <row r="185" s="27" customFormat="1" ht="18" customHeight="1" spans="1:5">
      <c r="A185" s="35" t="s">
        <v>171</v>
      </c>
      <c r="B185" s="35" t="s">
        <v>12</v>
      </c>
      <c r="C185" s="35" t="s">
        <v>17</v>
      </c>
      <c r="D185" s="40" t="s">
        <v>174</v>
      </c>
      <c r="E185" s="44">
        <v>907.29</v>
      </c>
    </row>
    <row r="186" s="27" customFormat="1" ht="18" customHeight="1" spans="1:5">
      <c r="A186" s="35" t="s">
        <v>171</v>
      </c>
      <c r="B186" s="35" t="s">
        <v>12</v>
      </c>
      <c r="C186" s="35" t="s">
        <v>19</v>
      </c>
      <c r="D186" s="40" t="s">
        <v>175</v>
      </c>
      <c r="E186" s="44">
        <v>127.23</v>
      </c>
    </row>
    <row r="187" s="27" customFormat="1" ht="18" customHeight="1" spans="1:5">
      <c r="A187" s="35" t="s">
        <v>171</v>
      </c>
      <c r="B187" s="35" t="s">
        <v>12</v>
      </c>
      <c r="C187" s="35" t="s">
        <v>35</v>
      </c>
      <c r="D187" s="40" t="s">
        <v>176</v>
      </c>
      <c r="E187" s="44">
        <v>1868.12</v>
      </c>
    </row>
    <row r="188" s="27" customFormat="1" ht="18" customHeight="1" spans="1:5">
      <c r="A188" s="35" t="s">
        <v>171</v>
      </c>
      <c r="B188" s="35" t="s">
        <v>12</v>
      </c>
      <c r="C188" s="35" t="s">
        <v>21</v>
      </c>
      <c r="D188" s="40" t="s">
        <v>177</v>
      </c>
      <c r="E188" s="44">
        <v>47.2</v>
      </c>
    </row>
    <row r="189" s="27" customFormat="1" ht="18" customHeight="1" spans="1:5">
      <c r="A189" s="35" t="s">
        <v>171</v>
      </c>
      <c r="B189" s="35" t="s">
        <v>12</v>
      </c>
      <c r="C189" s="35" t="s">
        <v>150</v>
      </c>
      <c r="D189" s="40" t="s">
        <v>178</v>
      </c>
      <c r="E189" s="44">
        <v>632.68</v>
      </c>
    </row>
    <row r="190" s="27" customFormat="1" ht="18" customHeight="1" spans="1:5">
      <c r="A190" s="35" t="s">
        <v>171</v>
      </c>
      <c r="B190" s="35" t="s">
        <v>12</v>
      </c>
      <c r="C190" s="35" t="s">
        <v>42</v>
      </c>
      <c r="D190" s="40" t="s">
        <v>179</v>
      </c>
      <c r="E190" s="44">
        <v>247.44</v>
      </c>
    </row>
    <row r="191" s="27" customFormat="1" ht="18" customHeight="1" spans="1:5">
      <c r="A191" s="35" t="s">
        <v>171</v>
      </c>
      <c r="B191" s="35" t="s">
        <v>12</v>
      </c>
      <c r="C191" s="35" t="s">
        <v>120</v>
      </c>
      <c r="D191" s="40" t="s">
        <v>180</v>
      </c>
      <c r="E191" s="44">
        <v>15.2</v>
      </c>
    </row>
    <row r="192" s="27" customFormat="1" ht="18" customHeight="1" spans="1:5">
      <c r="A192" s="35" t="s">
        <v>171</v>
      </c>
      <c r="B192" s="35" t="s">
        <v>12</v>
      </c>
      <c r="C192" s="35" t="s">
        <v>46</v>
      </c>
      <c r="D192" s="40" t="s">
        <v>181</v>
      </c>
      <c r="E192" s="44">
        <v>15717.97</v>
      </c>
    </row>
    <row r="193" s="27" customFormat="1" ht="18" customHeight="1" spans="1:5">
      <c r="A193" s="35" t="s">
        <v>171</v>
      </c>
      <c r="B193" s="35" t="s">
        <v>15</v>
      </c>
      <c r="C193" s="35"/>
      <c r="D193" s="40" t="s">
        <v>182</v>
      </c>
      <c r="E193" s="44">
        <v>841.03</v>
      </c>
    </row>
    <row r="194" s="27" customFormat="1" ht="18" customHeight="1" spans="1:5">
      <c r="A194" s="35" t="s">
        <v>171</v>
      </c>
      <c r="B194" s="35" t="s">
        <v>15</v>
      </c>
      <c r="C194" s="35" t="s">
        <v>17</v>
      </c>
      <c r="D194" s="40" t="s">
        <v>183</v>
      </c>
      <c r="E194" s="44">
        <v>235.76</v>
      </c>
    </row>
    <row r="195" s="27" customFormat="1" ht="18" customHeight="1" spans="1:5">
      <c r="A195" s="35" t="s">
        <v>171</v>
      </c>
      <c r="B195" s="35" t="s">
        <v>15</v>
      </c>
      <c r="C195" s="35" t="s">
        <v>19</v>
      </c>
      <c r="D195" s="40" t="s">
        <v>184</v>
      </c>
      <c r="E195" s="44">
        <v>605.27</v>
      </c>
    </row>
    <row r="196" s="27" customFormat="1" ht="18" customHeight="1" spans="1:5">
      <c r="A196" s="35" t="s">
        <v>171</v>
      </c>
      <c r="B196" s="35" t="s">
        <v>25</v>
      </c>
      <c r="C196" s="35"/>
      <c r="D196" s="40" t="s">
        <v>185</v>
      </c>
      <c r="E196" s="44">
        <v>1322.35</v>
      </c>
    </row>
    <row r="197" s="27" customFormat="1" ht="18" customHeight="1" spans="1:5">
      <c r="A197" s="35" t="s">
        <v>171</v>
      </c>
      <c r="B197" s="35" t="s">
        <v>25</v>
      </c>
      <c r="C197" s="35" t="s">
        <v>35</v>
      </c>
      <c r="D197" s="40" t="s">
        <v>186</v>
      </c>
      <c r="E197" s="44">
        <v>909.26</v>
      </c>
    </row>
    <row r="198" s="27" customFormat="1" ht="18" customHeight="1" spans="1:5">
      <c r="A198" s="35" t="s">
        <v>171</v>
      </c>
      <c r="B198" s="35" t="s">
        <v>25</v>
      </c>
      <c r="C198" s="35" t="s">
        <v>21</v>
      </c>
      <c r="D198" s="40" t="s">
        <v>187</v>
      </c>
      <c r="E198" s="44">
        <v>314.1</v>
      </c>
    </row>
    <row r="199" s="27" customFormat="1" ht="18" customHeight="1" spans="1:5">
      <c r="A199" s="35" t="s">
        <v>171</v>
      </c>
      <c r="B199" s="35" t="s">
        <v>25</v>
      </c>
      <c r="C199" s="35" t="s">
        <v>46</v>
      </c>
      <c r="D199" s="40" t="s">
        <v>188</v>
      </c>
      <c r="E199" s="44">
        <v>98.99</v>
      </c>
    </row>
    <row r="200" s="27" customFormat="1" ht="18" customHeight="1" spans="1:5">
      <c r="A200" s="35" t="s">
        <v>171</v>
      </c>
      <c r="B200" s="35" t="s">
        <v>38</v>
      </c>
      <c r="C200" s="35"/>
      <c r="D200" s="40" t="s">
        <v>189</v>
      </c>
      <c r="E200" s="44">
        <v>1245.12</v>
      </c>
    </row>
    <row r="201" s="27" customFormat="1" ht="18" customHeight="1" spans="1:5">
      <c r="A201" s="35" t="s">
        <v>171</v>
      </c>
      <c r="B201" s="35" t="s">
        <v>38</v>
      </c>
      <c r="C201" s="35" t="s">
        <v>19</v>
      </c>
      <c r="D201" s="40" t="s">
        <v>190</v>
      </c>
      <c r="E201" s="44">
        <v>1245.12</v>
      </c>
    </row>
    <row r="202" s="27" customFormat="1" ht="18" customHeight="1" spans="1:5">
      <c r="A202" s="35" t="s">
        <v>171</v>
      </c>
      <c r="B202" s="35" t="s">
        <v>21</v>
      </c>
      <c r="C202" s="35"/>
      <c r="D202" s="40" t="s">
        <v>191</v>
      </c>
      <c r="E202" s="44">
        <v>4312.37</v>
      </c>
    </row>
    <row r="203" s="27" customFormat="1" ht="18" customHeight="1" spans="1:5">
      <c r="A203" s="35" t="s">
        <v>171</v>
      </c>
      <c r="B203" s="35" t="s">
        <v>21</v>
      </c>
      <c r="C203" s="35" t="s">
        <v>12</v>
      </c>
      <c r="D203" s="40" t="s">
        <v>14</v>
      </c>
      <c r="E203" s="44">
        <v>127.96</v>
      </c>
    </row>
    <row r="204" s="27" customFormat="1" ht="18" customHeight="1" spans="1:5">
      <c r="A204" s="35" t="s">
        <v>171</v>
      </c>
      <c r="B204" s="35" t="s">
        <v>21</v>
      </c>
      <c r="C204" s="35" t="s">
        <v>21</v>
      </c>
      <c r="D204" s="40" t="s">
        <v>192</v>
      </c>
      <c r="E204" s="44">
        <v>4091.39</v>
      </c>
    </row>
    <row r="205" s="27" customFormat="1" ht="18" customHeight="1" spans="1:5">
      <c r="A205" s="35" t="s">
        <v>171</v>
      </c>
      <c r="B205" s="35" t="s">
        <v>21</v>
      </c>
      <c r="C205" s="35" t="s">
        <v>46</v>
      </c>
      <c r="D205" s="40" t="s">
        <v>193</v>
      </c>
      <c r="E205" s="44">
        <v>93.02</v>
      </c>
    </row>
    <row r="206" s="27" customFormat="1" ht="18" customHeight="1" spans="1:5">
      <c r="A206" s="35" t="s">
        <v>171</v>
      </c>
      <c r="B206" s="35" t="s">
        <v>46</v>
      </c>
      <c r="C206" s="35"/>
      <c r="D206" s="40" t="s">
        <v>194</v>
      </c>
      <c r="E206" s="44">
        <v>202.4</v>
      </c>
    </row>
    <row r="207" s="27" customFormat="1" ht="18" customHeight="1" spans="1:5">
      <c r="A207" s="35" t="s">
        <v>171</v>
      </c>
      <c r="B207" s="35" t="s">
        <v>46</v>
      </c>
      <c r="C207" s="35" t="s">
        <v>46</v>
      </c>
      <c r="D207" s="40" t="s">
        <v>195</v>
      </c>
      <c r="E207" s="44">
        <v>202.4</v>
      </c>
    </row>
    <row r="208" s="27" customFormat="1" ht="18" customHeight="1" spans="1:5">
      <c r="A208" s="35" t="s">
        <v>196</v>
      </c>
      <c r="B208" s="35"/>
      <c r="C208" s="35"/>
      <c r="D208" s="40" t="s">
        <v>197</v>
      </c>
      <c r="E208" s="44">
        <v>129940.104213</v>
      </c>
    </row>
    <row r="209" s="27" customFormat="1" ht="18" customHeight="1" spans="1:5">
      <c r="A209" s="35" t="s">
        <v>196</v>
      </c>
      <c r="B209" s="35" t="s">
        <v>12</v>
      </c>
      <c r="C209" s="35"/>
      <c r="D209" s="40" t="s">
        <v>198</v>
      </c>
      <c r="E209" s="44">
        <v>10643.06</v>
      </c>
    </row>
    <row r="210" s="27" customFormat="1" ht="18" customHeight="1" spans="1:5">
      <c r="A210" s="35" t="s">
        <v>196</v>
      </c>
      <c r="B210" s="35" t="s">
        <v>12</v>
      </c>
      <c r="C210" s="35" t="s">
        <v>12</v>
      </c>
      <c r="D210" s="40" t="s">
        <v>14</v>
      </c>
      <c r="E210" s="44">
        <v>2507.2</v>
      </c>
    </row>
    <row r="211" s="27" customFormat="1" ht="18" customHeight="1" spans="1:5">
      <c r="A211" s="35" t="s">
        <v>196</v>
      </c>
      <c r="B211" s="35" t="s">
        <v>12</v>
      </c>
      <c r="C211" s="35" t="s">
        <v>15</v>
      </c>
      <c r="D211" s="40" t="s">
        <v>16</v>
      </c>
      <c r="E211" s="44">
        <v>102.05</v>
      </c>
    </row>
    <row r="212" s="27" customFormat="1" ht="18" customHeight="1" spans="1:5">
      <c r="A212" s="35" t="s">
        <v>196</v>
      </c>
      <c r="B212" s="35" t="s">
        <v>12</v>
      </c>
      <c r="C212" s="35" t="s">
        <v>38</v>
      </c>
      <c r="D212" s="40" t="s">
        <v>199</v>
      </c>
      <c r="E212" s="44">
        <v>623.93</v>
      </c>
    </row>
    <row r="213" s="27" customFormat="1" ht="18" customHeight="1" spans="1:5">
      <c r="A213" s="35" t="s">
        <v>196</v>
      </c>
      <c r="B213" s="35" t="s">
        <v>12</v>
      </c>
      <c r="C213" s="35" t="s">
        <v>150</v>
      </c>
      <c r="D213" s="40" t="s">
        <v>200</v>
      </c>
      <c r="E213" s="44">
        <v>1298.97</v>
      </c>
    </row>
    <row r="214" s="27" customFormat="1" ht="18" customHeight="1" spans="1:5">
      <c r="A214" s="35" t="s">
        <v>196</v>
      </c>
      <c r="B214" s="35" t="s">
        <v>12</v>
      </c>
      <c r="C214" s="35" t="s">
        <v>87</v>
      </c>
      <c r="D214" s="40" t="s">
        <v>201</v>
      </c>
      <c r="E214" s="44">
        <v>304.91</v>
      </c>
    </row>
    <row r="215" s="27" customFormat="1" ht="18" customHeight="1" spans="1:5">
      <c r="A215" s="35" t="s">
        <v>196</v>
      </c>
      <c r="B215" s="35" t="s">
        <v>12</v>
      </c>
      <c r="C215" s="35" t="s">
        <v>48</v>
      </c>
      <c r="D215" s="40" t="s">
        <v>202</v>
      </c>
      <c r="E215" s="44">
        <v>6.84</v>
      </c>
    </row>
    <row r="216" s="27" customFormat="1" ht="18" customHeight="1" spans="1:5">
      <c r="A216" s="35" t="s">
        <v>196</v>
      </c>
      <c r="B216" s="35" t="s">
        <v>12</v>
      </c>
      <c r="C216" s="35" t="s">
        <v>46</v>
      </c>
      <c r="D216" s="40" t="s">
        <v>203</v>
      </c>
      <c r="E216" s="44">
        <v>5799.16</v>
      </c>
    </row>
    <row r="217" s="27" customFormat="1" ht="18" customHeight="1" spans="1:5">
      <c r="A217" s="35" t="s">
        <v>196</v>
      </c>
      <c r="B217" s="35" t="s">
        <v>15</v>
      </c>
      <c r="C217" s="35"/>
      <c r="D217" s="40" t="s">
        <v>204</v>
      </c>
      <c r="E217" s="44">
        <v>1791.26</v>
      </c>
    </row>
    <row r="218" s="27" customFormat="1" ht="18" customHeight="1" spans="1:5">
      <c r="A218" s="35" t="s">
        <v>196</v>
      </c>
      <c r="B218" s="35" t="s">
        <v>15</v>
      </c>
      <c r="C218" s="35" t="s">
        <v>12</v>
      </c>
      <c r="D218" s="40" t="s">
        <v>14</v>
      </c>
      <c r="E218" s="44">
        <v>1342.77</v>
      </c>
    </row>
    <row r="219" s="27" customFormat="1" ht="18" customHeight="1" spans="1:5">
      <c r="A219" s="35" t="s">
        <v>196</v>
      </c>
      <c r="B219" s="35" t="s">
        <v>15</v>
      </c>
      <c r="C219" s="35" t="s">
        <v>15</v>
      </c>
      <c r="D219" s="40" t="s">
        <v>16</v>
      </c>
      <c r="E219" s="44">
        <v>307.51</v>
      </c>
    </row>
    <row r="220" s="27" customFormat="1" ht="18" customHeight="1" spans="1:5">
      <c r="A220" s="35" t="s">
        <v>196</v>
      </c>
      <c r="B220" s="35" t="s">
        <v>15</v>
      </c>
      <c r="C220" s="35" t="s">
        <v>46</v>
      </c>
      <c r="D220" s="40" t="s">
        <v>205</v>
      </c>
      <c r="E220" s="44">
        <v>140.98</v>
      </c>
    </row>
    <row r="221" s="27" customFormat="1" ht="18" customHeight="1" spans="1:5">
      <c r="A221" s="35" t="s">
        <v>196</v>
      </c>
      <c r="B221" s="35" t="s">
        <v>19</v>
      </c>
      <c r="C221" s="35"/>
      <c r="D221" s="40" t="s">
        <v>206</v>
      </c>
      <c r="E221" s="44">
        <v>87616.714213</v>
      </c>
    </row>
    <row r="222" s="27" customFormat="1" ht="18" customHeight="1" spans="1:5">
      <c r="A222" s="35" t="s">
        <v>196</v>
      </c>
      <c r="B222" s="35" t="s">
        <v>19</v>
      </c>
      <c r="C222" s="35" t="s">
        <v>19</v>
      </c>
      <c r="D222" s="40" t="s">
        <v>207</v>
      </c>
      <c r="E222" s="44">
        <v>35111.796142</v>
      </c>
    </row>
    <row r="223" s="27" customFormat="1" ht="18" customHeight="1" spans="1:5">
      <c r="A223" s="35" t="s">
        <v>196</v>
      </c>
      <c r="B223" s="35" t="s">
        <v>19</v>
      </c>
      <c r="C223" s="35" t="s">
        <v>38</v>
      </c>
      <c r="D223" s="40" t="s">
        <v>208</v>
      </c>
      <c r="E223" s="44">
        <v>15996.918071</v>
      </c>
    </row>
    <row r="224" s="27" customFormat="1" ht="18" customHeight="1" spans="1:5">
      <c r="A224" s="35" t="s">
        <v>196</v>
      </c>
      <c r="B224" s="35" t="s">
        <v>19</v>
      </c>
      <c r="C224" s="35" t="s">
        <v>35</v>
      </c>
      <c r="D224" s="40" t="s">
        <v>209</v>
      </c>
      <c r="E224" s="44">
        <v>35500</v>
      </c>
    </row>
    <row r="225" s="27" customFormat="1" ht="18" customHeight="1" spans="1:5">
      <c r="A225" s="35" t="s">
        <v>196</v>
      </c>
      <c r="B225" s="35" t="s">
        <v>19</v>
      </c>
      <c r="C225" s="35" t="s">
        <v>46</v>
      </c>
      <c r="D225" s="40" t="s">
        <v>210</v>
      </c>
      <c r="E225" s="44">
        <v>1008</v>
      </c>
    </row>
    <row r="226" s="27" customFormat="1" ht="18" customHeight="1" spans="1:5">
      <c r="A226" s="35" t="s">
        <v>196</v>
      </c>
      <c r="B226" s="35" t="s">
        <v>35</v>
      </c>
      <c r="C226" s="35"/>
      <c r="D226" s="40" t="s">
        <v>211</v>
      </c>
      <c r="E226" s="44">
        <v>1250</v>
      </c>
    </row>
    <row r="227" s="27" customFormat="1" ht="18" customHeight="1" spans="1:5">
      <c r="A227" s="35" t="s">
        <v>196</v>
      </c>
      <c r="B227" s="35" t="s">
        <v>35</v>
      </c>
      <c r="C227" s="35" t="s">
        <v>46</v>
      </c>
      <c r="D227" s="40" t="s">
        <v>212</v>
      </c>
      <c r="E227" s="44">
        <v>1250</v>
      </c>
    </row>
    <row r="228" s="27" customFormat="1" ht="18" customHeight="1" spans="1:5">
      <c r="A228" s="35" t="s">
        <v>196</v>
      </c>
      <c r="B228" s="35" t="s">
        <v>21</v>
      </c>
      <c r="C228" s="35"/>
      <c r="D228" s="40" t="s">
        <v>213</v>
      </c>
      <c r="E228" s="44">
        <v>4266</v>
      </c>
    </row>
    <row r="229" s="27" customFormat="1" ht="18" customHeight="1" spans="1:5">
      <c r="A229" s="35" t="s">
        <v>196</v>
      </c>
      <c r="B229" s="35" t="s">
        <v>21</v>
      </c>
      <c r="C229" s="35" t="s">
        <v>46</v>
      </c>
      <c r="D229" s="40" t="s">
        <v>214</v>
      </c>
      <c r="E229" s="44">
        <v>4266</v>
      </c>
    </row>
    <row r="230" s="27" customFormat="1" ht="18" customHeight="1" spans="1:5">
      <c r="A230" s="35" t="s">
        <v>196</v>
      </c>
      <c r="B230" s="35" t="s">
        <v>150</v>
      </c>
      <c r="C230" s="35"/>
      <c r="D230" s="40" t="s">
        <v>215</v>
      </c>
      <c r="E230" s="44">
        <v>5886.5</v>
      </c>
    </row>
    <row r="231" s="27" customFormat="1" ht="18" customHeight="1" spans="1:5">
      <c r="A231" s="35" t="s">
        <v>196</v>
      </c>
      <c r="B231" s="35" t="s">
        <v>150</v>
      </c>
      <c r="C231" s="35" t="s">
        <v>15</v>
      </c>
      <c r="D231" s="40" t="s">
        <v>216</v>
      </c>
      <c r="E231" s="44">
        <v>359.1</v>
      </c>
    </row>
    <row r="232" s="27" customFormat="1" ht="18" customHeight="1" spans="1:5">
      <c r="A232" s="35" t="s">
        <v>196</v>
      </c>
      <c r="B232" s="35" t="s">
        <v>150</v>
      </c>
      <c r="C232" s="35" t="s">
        <v>25</v>
      </c>
      <c r="D232" s="40" t="s">
        <v>217</v>
      </c>
      <c r="E232" s="44">
        <v>801.4</v>
      </c>
    </row>
    <row r="233" s="27" customFormat="1" ht="18" customHeight="1" spans="1:5">
      <c r="A233" s="35" t="s">
        <v>196</v>
      </c>
      <c r="B233" s="35" t="s">
        <v>150</v>
      </c>
      <c r="C233" s="35" t="s">
        <v>46</v>
      </c>
      <c r="D233" s="40" t="s">
        <v>218</v>
      </c>
      <c r="E233" s="44">
        <v>4726</v>
      </c>
    </row>
    <row r="234" s="27" customFormat="1" ht="18" customHeight="1" spans="1:5">
      <c r="A234" s="35" t="s">
        <v>196</v>
      </c>
      <c r="B234" s="35" t="s">
        <v>87</v>
      </c>
      <c r="C234" s="35"/>
      <c r="D234" s="40" t="s">
        <v>219</v>
      </c>
      <c r="E234" s="44">
        <v>2709.89</v>
      </c>
    </row>
    <row r="235" s="27" customFormat="1" ht="18" customHeight="1" spans="1:5">
      <c r="A235" s="35" t="s">
        <v>196</v>
      </c>
      <c r="B235" s="35" t="s">
        <v>87</v>
      </c>
      <c r="C235" s="35" t="s">
        <v>15</v>
      </c>
      <c r="D235" s="40" t="s">
        <v>220</v>
      </c>
      <c r="E235" s="44">
        <v>24.32</v>
      </c>
    </row>
    <row r="236" s="27" customFormat="1" ht="18" customHeight="1" spans="1:5">
      <c r="A236" s="35" t="s">
        <v>196</v>
      </c>
      <c r="B236" s="35" t="s">
        <v>87</v>
      </c>
      <c r="C236" s="35" t="s">
        <v>17</v>
      </c>
      <c r="D236" s="40" t="s">
        <v>221</v>
      </c>
      <c r="E236" s="44">
        <v>917.89</v>
      </c>
    </row>
    <row r="237" s="27" customFormat="1" ht="18" customHeight="1" spans="1:5">
      <c r="A237" s="35" t="s">
        <v>196</v>
      </c>
      <c r="B237" s="35" t="s">
        <v>87</v>
      </c>
      <c r="C237" s="35" t="s">
        <v>19</v>
      </c>
      <c r="D237" s="40" t="s">
        <v>222</v>
      </c>
      <c r="E237" s="44">
        <v>1767.68</v>
      </c>
    </row>
    <row r="238" s="27" customFormat="1" ht="18" customHeight="1" spans="1:5">
      <c r="A238" s="35" t="s">
        <v>196</v>
      </c>
      <c r="B238" s="35" t="s">
        <v>42</v>
      </c>
      <c r="C238" s="35"/>
      <c r="D238" s="40" t="s">
        <v>223</v>
      </c>
      <c r="E238" s="44">
        <v>2662.58</v>
      </c>
    </row>
    <row r="239" s="27" customFormat="1" ht="18" customHeight="1" spans="1:5">
      <c r="A239" s="35" t="s">
        <v>196</v>
      </c>
      <c r="B239" s="35" t="s">
        <v>42</v>
      </c>
      <c r="C239" s="35" t="s">
        <v>12</v>
      </c>
      <c r="D239" s="40" t="s">
        <v>14</v>
      </c>
      <c r="E239" s="44">
        <v>580.8</v>
      </c>
    </row>
    <row r="240" s="27" customFormat="1" ht="18" customHeight="1" spans="1:5">
      <c r="A240" s="35" t="s">
        <v>196</v>
      </c>
      <c r="B240" s="35" t="s">
        <v>42</v>
      </c>
      <c r="C240" s="35" t="s">
        <v>17</v>
      </c>
      <c r="D240" s="40" t="s">
        <v>224</v>
      </c>
      <c r="E240" s="44">
        <v>43.78</v>
      </c>
    </row>
    <row r="241" s="27" customFormat="1" ht="18" customHeight="1" spans="1:5">
      <c r="A241" s="35" t="s">
        <v>196</v>
      </c>
      <c r="B241" s="35" t="s">
        <v>42</v>
      </c>
      <c r="C241" s="35" t="s">
        <v>35</v>
      </c>
      <c r="D241" s="40" t="s">
        <v>225</v>
      </c>
      <c r="E241" s="44">
        <v>270</v>
      </c>
    </row>
    <row r="242" s="27" customFormat="1" ht="18" customHeight="1" spans="1:5">
      <c r="A242" s="35" t="s">
        <v>196</v>
      </c>
      <c r="B242" s="35" t="s">
        <v>42</v>
      </c>
      <c r="C242" s="35" t="s">
        <v>46</v>
      </c>
      <c r="D242" s="40" t="s">
        <v>226</v>
      </c>
      <c r="E242" s="44">
        <v>1768</v>
      </c>
    </row>
    <row r="243" s="27" customFormat="1" ht="18" customHeight="1" spans="1:5">
      <c r="A243" s="35" t="s">
        <v>196</v>
      </c>
      <c r="B243" s="35" t="s">
        <v>227</v>
      </c>
      <c r="C243" s="35"/>
      <c r="D243" s="40" t="s">
        <v>228</v>
      </c>
      <c r="E243" s="44">
        <v>4350</v>
      </c>
    </row>
    <row r="244" s="27" customFormat="1" ht="18" customHeight="1" spans="1:5">
      <c r="A244" s="35" t="s">
        <v>196</v>
      </c>
      <c r="B244" s="35" t="s">
        <v>227</v>
      </c>
      <c r="C244" s="35" t="s">
        <v>12</v>
      </c>
      <c r="D244" s="40" t="s">
        <v>229</v>
      </c>
      <c r="E244" s="44">
        <v>4350</v>
      </c>
    </row>
    <row r="245" s="27" customFormat="1" ht="18" customHeight="1" spans="1:5">
      <c r="A245" s="35" t="s">
        <v>196</v>
      </c>
      <c r="B245" s="35" t="s">
        <v>110</v>
      </c>
      <c r="C245" s="35"/>
      <c r="D245" s="40" t="s">
        <v>230</v>
      </c>
      <c r="E245" s="44">
        <v>479.6</v>
      </c>
    </row>
    <row r="246" s="27" customFormat="1" ht="18" customHeight="1" spans="1:5">
      <c r="A246" s="35" t="s">
        <v>196</v>
      </c>
      <c r="B246" s="35" t="s">
        <v>110</v>
      </c>
      <c r="C246" s="35" t="s">
        <v>15</v>
      </c>
      <c r="D246" s="40" t="s">
        <v>231</v>
      </c>
      <c r="E246" s="44">
        <v>479.6</v>
      </c>
    </row>
    <row r="247" s="27" customFormat="1" ht="18" customHeight="1" spans="1:5">
      <c r="A247" s="35" t="s">
        <v>196</v>
      </c>
      <c r="B247" s="35" t="s">
        <v>55</v>
      </c>
      <c r="C247" s="35"/>
      <c r="D247" s="40" t="s">
        <v>232</v>
      </c>
      <c r="E247" s="44">
        <v>300</v>
      </c>
    </row>
    <row r="248" s="27" customFormat="1" ht="18" customHeight="1" spans="1:5">
      <c r="A248" s="35" t="s">
        <v>196</v>
      </c>
      <c r="B248" s="35" t="s">
        <v>55</v>
      </c>
      <c r="C248" s="35" t="s">
        <v>46</v>
      </c>
      <c r="D248" s="40" t="s">
        <v>233</v>
      </c>
      <c r="E248" s="44">
        <v>300</v>
      </c>
    </row>
    <row r="249" s="27" customFormat="1" ht="18" customHeight="1" spans="1:5">
      <c r="A249" s="35" t="s">
        <v>196</v>
      </c>
      <c r="B249" s="35" t="s">
        <v>234</v>
      </c>
      <c r="C249" s="35"/>
      <c r="D249" s="40" t="s">
        <v>235</v>
      </c>
      <c r="E249" s="44">
        <v>4301.16</v>
      </c>
    </row>
    <row r="250" s="27" customFormat="1" ht="18" customHeight="1" spans="1:5">
      <c r="A250" s="35" t="s">
        <v>196</v>
      </c>
      <c r="B250" s="35" t="s">
        <v>234</v>
      </c>
      <c r="C250" s="35" t="s">
        <v>15</v>
      </c>
      <c r="D250" s="40" t="s">
        <v>236</v>
      </c>
      <c r="E250" s="44">
        <v>21.16</v>
      </c>
    </row>
    <row r="251" s="27" customFormat="1" ht="18" customHeight="1" spans="1:5">
      <c r="A251" s="35" t="s">
        <v>196</v>
      </c>
      <c r="B251" s="35" t="s">
        <v>234</v>
      </c>
      <c r="C251" s="35" t="s">
        <v>46</v>
      </c>
      <c r="D251" s="40" t="s">
        <v>237</v>
      </c>
      <c r="E251" s="44">
        <v>4280</v>
      </c>
    </row>
    <row r="252" s="27" customFormat="1" ht="18" customHeight="1" spans="1:5">
      <c r="A252" s="35" t="s">
        <v>196</v>
      </c>
      <c r="B252" s="35" t="s">
        <v>58</v>
      </c>
      <c r="C252" s="35"/>
      <c r="D252" s="40" t="s">
        <v>238</v>
      </c>
      <c r="E252" s="44">
        <v>1597.48</v>
      </c>
    </row>
    <row r="253" s="27" customFormat="1" ht="18" customHeight="1" spans="1:5">
      <c r="A253" s="35" t="s">
        <v>196</v>
      </c>
      <c r="B253" s="35" t="s">
        <v>58</v>
      </c>
      <c r="C253" s="35" t="s">
        <v>12</v>
      </c>
      <c r="D253" s="40" t="s">
        <v>14</v>
      </c>
      <c r="E253" s="44">
        <v>826.2</v>
      </c>
    </row>
    <row r="254" s="27" customFormat="1" ht="18" customHeight="1" spans="1:5">
      <c r="A254" s="35" t="s">
        <v>196</v>
      </c>
      <c r="B254" s="35" t="s">
        <v>58</v>
      </c>
      <c r="C254" s="35" t="s">
        <v>19</v>
      </c>
      <c r="D254" s="40" t="s">
        <v>239</v>
      </c>
      <c r="E254" s="44">
        <v>434.18</v>
      </c>
    </row>
    <row r="255" s="27" customFormat="1" ht="18" customHeight="1" spans="1:5">
      <c r="A255" s="35" t="s">
        <v>196</v>
      </c>
      <c r="B255" s="35" t="s">
        <v>58</v>
      </c>
      <c r="C255" s="35" t="s">
        <v>46</v>
      </c>
      <c r="D255" s="40" t="s">
        <v>240</v>
      </c>
      <c r="E255" s="44">
        <v>337.1</v>
      </c>
    </row>
    <row r="256" s="27" customFormat="1" ht="18" customHeight="1" spans="1:5">
      <c r="A256" s="35" t="s">
        <v>196</v>
      </c>
      <c r="B256" s="35" t="s">
        <v>46</v>
      </c>
      <c r="C256" s="35"/>
      <c r="D256" s="40" t="s">
        <v>241</v>
      </c>
      <c r="E256" s="44">
        <v>2085.86</v>
      </c>
    </row>
    <row r="257" s="27" customFormat="1" ht="18" customHeight="1" spans="1:5">
      <c r="A257" s="35" t="s">
        <v>196</v>
      </c>
      <c r="B257" s="35" t="s">
        <v>46</v>
      </c>
      <c r="C257" s="35" t="s">
        <v>46</v>
      </c>
      <c r="D257" s="40" t="s">
        <v>242</v>
      </c>
      <c r="E257" s="44">
        <v>2085.86</v>
      </c>
    </row>
    <row r="258" s="27" customFormat="1" ht="18" customHeight="1" spans="1:5">
      <c r="A258" s="35" t="s">
        <v>243</v>
      </c>
      <c r="B258" s="35"/>
      <c r="C258" s="35"/>
      <c r="D258" s="40" t="s">
        <v>244</v>
      </c>
      <c r="E258" s="44">
        <v>64781.295787</v>
      </c>
    </row>
    <row r="259" s="27" customFormat="1" ht="18" customHeight="1" spans="1:5">
      <c r="A259" s="35" t="s">
        <v>243</v>
      </c>
      <c r="B259" s="35" t="s">
        <v>12</v>
      </c>
      <c r="C259" s="35"/>
      <c r="D259" s="40" t="s">
        <v>245</v>
      </c>
      <c r="E259" s="44">
        <v>2473.15</v>
      </c>
    </row>
    <row r="260" s="27" customFormat="1" ht="18" customHeight="1" spans="1:5">
      <c r="A260" s="35" t="s">
        <v>243</v>
      </c>
      <c r="B260" s="35" t="s">
        <v>12</v>
      </c>
      <c r="C260" s="35" t="s">
        <v>12</v>
      </c>
      <c r="D260" s="40" t="s">
        <v>14</v>
      </c>
      <c r="E260" s="44">
        <v>1955.63</v>
      </c>
    </row>
    <row r="261" s="27" customFormat="1" ht="18" customHeight="1" spans="1:5">
      <c r="A261" s="35" t="s">
        <v>243</v>
      </c>
      <c r="B261" s="35" t="s">
        <v>12</v>
      </c>
      <c r="C261" s="35" t="s">
        <v>46</v>
      </c>
      <c r="D261" s="40" t="s">
        <v>246</v>
      </c>
      <c r="E261" s="44">
        <v>517.52</v>
      </c>
    </row>
    <row r="262" s="27" customFormat="1" ht="18" customHeight="1" spans="1:5">
      <c r="A262" s="35" t="s">
        <v>243</v>
      </c>
      <c r="B262" s="35" t="s">
        <v>15</v>
      </c>
      <c r="C262" s="35"/>
      <c r="D262" s="40" t="s">
        <v>247</v>
      </c>
      <c r="E262" s="44">
        <v>9904.21</v>
      </c>
    </row>
    <row r="263" s="27" customFormat="1" ht="18" customHeight="1" spans="1:5">
      <c r="A263" s="35" t="s">
        <v>243</v>
      </c>
      <c r="B263" s="35" t="s">
        <v>15</v>
      </c>
      <c r="C263" s="35" t="s">
        <v>12</v>
      </c>
      <c r="D263" s="40" t="s">
        <v>248</v>
      </c>
      <c r="E263" s="44">
        <v>4414.21</v>
      </c>
    </row>
    <row r="264" s="27" customFormat="1" ht="18" customHeight="1" spans="1:5">
      <c r="A264" s="35" t="s">
        <v>243</v>
      </c>
      <c r="B264" s="35" t="s">
        <v>15</v>
      </c>
      <c r="C264" s="35" t="s">
        <v>15</v>
      </c>
      <c r="D264" s="40" t="s">
        <v>249</v>
      </c>
      <c r="E264" s="44">
        <v>816.62</v>
      </c>
    </row>
    <row r="265" s="27" customFormat="1" ht="18" customHeight="1" spans="1:5">
      <c r="A265" s="35" t="s">
        <v>243</v>
      </c>
      <c r="B265" s="35" t="s">
        <v>15</v>
      </c>
      <c r="C265" s="35" t="s">
        <v>25</v>
      </c>
      <c r="D265" s="40" t="s">
        <v>250</v>
      </c>
      <c r="E265" s="44">
        <v>2485.41</v>
      </c>
    </row>
    <row r="266" s="27" customFormat="1" ht="18" customHeight="1" spans="1:5">
      <c r="A266" s="35" t="s">
        <v>243</v>
      </c>
      <c r="B266" s="35" t="s">
        <v>15</v>
      </c>
      <c r="C266" s="35" t="s">
        <v>19</v>
      </c>
      <c r="D266" s="40" t="s">
        <v>251</v>
      </c>
      <c r="E266" s="44">
        <v>2187.97</v>
      </c>
    </row>
    <row r="267" s="27" customFormat="1" ht="18" customHeight="1" spans="1:5">
      <c r="A267" s="35" t="s">
        <v>243</v>
      </c>
      <c r="B267" s="35" t="s">
        <v>17</v>
      </c>
      <c r="C267" s="35"/>
      <c r="D267" s="40" t="s">
        <v>252</v>
      </c>
      <c r="E267" s="44">
        <v>12683.25</v>
      </c>
    </row>
    <row r="268" s="27" customFormat="1" ht="18" customHeight="1" spans="1:5">
      <c r="A268" s="35" t="s">
        <v>243</v>
      </c>
      <c r="B268" s="35" t="s">
        <v>17</v>
      </c>
      <c r="C268" s="35" t="s">
        <v>12</v>
      </c>
      <c r="D268" s="40" t="s">
        <v>253</v>
      </c>
      <c r="E268" s="44">
        <v>2724.67</v>
      </c>
    </row>
    <row r="269" s="27" customFormat="1" ht="18" customHeight="1" spans="1:5">
      <c r="A269" s="35" t="s">
        <v>243</v>
      </c>
      <c r="B269" s="35" t="s">
        <v>17</v>
      </c>
      <c r="C269" s="35" t="s">
        <v>15</v>
      </c>
      <c r="D269" s="40" t="s">
        <v>254</v>
      </c>
      <c r="E269" s="44">
        <v>406.44</v>
      </c>
    </row>
    <row r="270" s="27" customFormat="1" ht="18" customHeight="1" spans="1:5">
      <c r="A270" s="35" t="s">
        <v>243</v>
      </c>
      <c r="B270" s="35" t="s">
        <v>17</v>
      </c>
      <c r="C270" s="35" t="s">
        <v>25</v>
      </c>
      <c r="D270" s="40" t="s">
        <v>255</v>
      </c>
      <c r="E270" s="44">
        <v>1194.56</v>
      </c>
    </row>
    <row r="271" s="27" customFormat="1" ht="18" customHeight="1" spans="1:5">
      <c r="A271" s="35" t="s">
        <v>243</v>
      </c>
      <c r="B271" s="35" t="s">
        <v>17</v>
      </c>
      <c r="C271" s="35" t="s">
        <v>38</v>
      </c>
      <c r="D271" s="40" t="s">
        <v>256</v>
      </c>
      <c r="E271" s="44">
        <v>4490.38</v>
      </c>
    </row>
    <row r="272" s="27" customFormat="1" ht="18" customHeight="1" spans="1:5">
      <c r="A272" s="35" t="s">
        <v>243</v>
      </c>
      <c r="B272" s="35" t="s">
        <v>17</v>
      </c>
      <c r="C272" s="35" t="s">
        <v>21</v>
      </c>
      <c r="D272" s="40" t="s">
        <v>257</v>
      </c>
      <c r="E272" s="44">
        <v>2000</v>
      </c>
    </row>
    <row r="273" s="27" customFormat="1" ht="18" customHeight="1" spans="1:5">
      <c r="A273" s="35" t="s">
        <v>243</v>
      </c>
      <c r="B273" s="35" t="s">
        <v>17</v>
      </c>
      <c r="C273" s="35" t="s">
        <v>150</v>
      </c>
      <c r="D273" s="40" t="s">
        <v>258</v>
      </c>
      <c r="E273" s="44">
        <v>419.6</v>
      </c>
    </row>
    <row r="274" s="27" customFormat="1" ht="18" customHeight="1" spans="1:5">
      <c r="A274" s="35" t="s">
        <v>243</v>
      </c>
      <c r="B274" s="35" t="s">
        <v>17</v>
      </c>
      <c r="C274" s="35" t="s">
        <v>87</v>
      </c>
      <c r="D274" s="40" t="s">
        <v>259</v>
      </c>
      <c r="E274" s="44">
        <v>1000</v>
      </c>
    </row>
    <row r="275" s="27" customFormat="1" ht="18" customHeight="1" spans="1:5">
      <c r="A275" s="35" t="s">
        <v>243</v>
      </c>
      <c r="B275" s="35" t="s">
        <v>17</v>
      </c>
      <c r="C275" s="35" t="s">
        <v>46</v>
      </c>
      <c r="D275" s="40" t="s">
        <v>260</v>
      </c>
      <c r="E275" s="44">
        <v>447.6</v>
      </c>
    </row>
    <row r="276" s="27" customFormat="1" ht="18" customHeight="1" spans="1:5">
      <c r="A276" s="35" t="s">
        <v>243</v>
      </c>
      <c r="B276" s="35" t="s">
        <v>35</v>
      </c>
      <c r="C276" s="35"/>
      <c r="D276" s="40" t="s">
        <v>261</v>
      </c>
      <c r="E276" s="44">
        <v>6115</v>
      </c>
    </row>
    <row r="277" s="27" customFormat="1" ht="18" customHeight="1" spans="1:5">
      <c r="A277" s="35" t="s">
        <v>243</v>
      </c>
      <c r="B277" s="35" t="s">
        <v>35</v>
      </c>
      <c r="C277" s="35" t="s">
        <v>262</v>
      </c>
      <c r="D277" s="40" t="s">
        <v>263</v>
      </c>
      <c r="E277" s="44">
        <v>1112</v>
      </c>
    </row>
    <row r="278" s="27" customFormat="1" ht="18" customHeight="1" spans="1:5">
      <c r="A278" s="35" t="s">
        <v>243</v>
      </c>
      <c r="B278" s="35" t="s">
        <v>35</v>
      </c>
      <c r="C278" s="35" t="s">
        <v>46</v>
      </c>
      <c r="D278" s="40" t="s">
        <v>264</v>
      </c>
      <c r="E278" s="44">
        <v>5003</v>
      </c>
    </row>
    <row r="279" s="27" customFormat="1" ht="18" customHeight="1" spans="1:5">
      <c r="A279" s="35" t="s">
        <v>243</v>
      </c>
      <c r="B279" s="35" t="s">
        <v>42</v>
      </c>
      <c r="C279" s="35"/>
      <c r="D279" s="40" t="s">
        <v>265</v>
      </c>
      <c r="E279" s="44">
        <v>24563.405787</v>
      </c>
    </row>
    <row r="280" s="27" customFormat="1" ht="18" customHeight="1" spans="1:5">
      <c r="A280" s="35" t="s">
        <v>243</v>
      </c>
      <c r="B280" s="35" t="s">
        <v>42</v>
      </c>
      <c r="C280" s="35" t="s">
        <v>12</v>
      </c>
      <c r="D280" s="40" t="s">
        <v>266</v>
      </c>
      <c r="E280" s="44">
        <v>7858.06</v>
      </c>
    </row>
    <row r="281" s="27" customFormat="1" ht="18" customHeight="1" spans="1:5">
      <c r="A281" s="35" t="s">
        <v>243</v>
      </c>
      <c r="B281" s="35" t="s">
        <v>42</v>
      </c>
      <c r="C281" s="35" t="s">
        <v>15</v>
      </c>
      <c r="D281" s="40" t="s">
        <v>267</v>
      </c>
      <c r="E281" s="44">
        <v>2772.465787</v>
      </c>
    </row>
    <row r="282" s="27" customFormat="1" ht="18" customHeight="1" spans="1:5">
      <c r="A282" s="35" t="s">
        <v>243</v>
      </c>
      <c r="B282" s="35" t="s">
        <v>42</v>
      </c>
      <c r="C282" s="35" t="s">
        <v>25</v>
      </c>
      <c r="D282" s="40" t="s">
        <v>268</v>
      </c>
      <c r="E282" s="44">
        <v>544.11</v>
      </c>
    </row>
    <row r="283" s="27" customFormat="1" ht="18" customHeight="1" spans="1:5">
      <c r="A283" s="35" t="s">
        <v>243</v>
      </c>
      <c r="B283" s="35" t="s">
        <v>42</v>
      </c>
      <c r="C283" s="35" t="s">
        <v>46</v>
      </c>
      <c r="D283" s="40" t="s">
        <v>269</v>
      </c>
      <c r="E283" s="44">
        <v>13388.77</v>
      </c>
    </row>
    <row r="284" s="27" customFormat="1" ht="18" customHeight="1" spans="1:5">
      <c r="A284" s="35" t="s">
        <v>243</v>
      </c>
      <c r="B284" s="35" t="s">
        <v>120</v>
      </c>
      <c r="C284" s="35"/>
      <c r="D284" s="40" t="s">
        <v>270</v>
      </c>
      <c r="E284" s="44">
        <v>7000</v>
      </c>
    </row>
    <row r="285" s="27" customFormat="1" ht="18" customHeight="1" spans="1:5">
      <c r="A285" s="35" t="s">
        <v>243</v>
      </c>
      <c r="B285" s="35" t="s">
        <v>120</v>
      </c>
      <c r="C285" s="35" t="s">
        <v>12</v>
      </c>
      <c r="D285" s="40" t="s">
        <v>271</v>
      </c>
      <c r="E285" s="44">
        <v>7000</v>
      </c>
    </row>
    <row r="286" s="27" customFormat="1" ht="18" customHeight="1" spans="1:5">
      <c r="A286" s="35" t="s">
        <v>243</v>
      </c>
      <c r="B286" s="35" t="s">
        <v>272</v>
      </c>
      <c r="C286" s="35"/>
      <c r="D286" s="40" t="s">
        <v>273</v>
      </c>
      <c r="E286" s="44">
        <v>1528.07</v>
      </c>
    </row>
    <row r="287" s="27" customFormat="1" ht="18" customHeight="1" spans="1:5">
      <c r="A287" s="35" t="s">
        <v>243</v>
      </c>
      <c r="B287" s="35" t="s">
        <v>272</v>
      </c>
      <c r="C287" s="35" t="s">
        <v>12</v>
      </c>
      <c r="D287" s="40" t="s">
        <v>14</v>
      </c>
      <c r="E287" s="44">
        <v>834.54</v>
      </c>
    </row>
    <row r="288" s="27" customFormat="1" ht="18" customHeight="1" spans="1:5">
      <c r="A288" s="35" t="s">
        <v>243</v>
      </c>
      <c r="B288" s="35" t="s">
        <v>272</v>
      </c>
      <c r="C288" s="35" t="s">
        <v>15</v>
      </c>
      <c r="D288" s="40" t="s">
        <v>16</v>
      </c>
      <c r="E288" s="44">
        <v>594.03</v>
      </c>
    </row>
    <row r="289" s="27" customFormat="1" ht="18" customHeight="1" spans="1:244">
      <c r="A289" s="35" t="s">
        <v>243</v>
      </c>
      <c r="B289" s="35" t="s">
        <v>272</v>
      </c>
      <c r="C289" s="35" t="s">
        <v>29</v>
      </c>
      <c r="D289" s="40" t="s">
        <v>30</v>
      </c>
      <c r="E289" s="44">
        <v>95.5</v>
      </c>
    </row>
    <row r="290" s="27" customFormat="1" ht="18" customHeight="1" spans="1:244">
      <c r="A290" s="35" t="s">
        <v>243</v>
      </c>
      <c r="B290" s="35" t="s">
        <v>272</v>
      </c>
      <c r="C290" s="35" t="s">
        <v>46</v>
      </c>
      <c r="D290" s="40" t="s">
        <v>274</v>
      </c>
      <c r="E290" s="44">
        <v>4</v>
      </c>
    </row>
    <row r="291" s="27" customFormat="1" ht="18" customHeight="1" spans="1:244">
      <c r="A291" s="35" t="s">
        <v>243</v>
      </c>
      <c r="B291" s="35" t="s">
        <v>227</v>
      </c>
      <c r="C291" s="35"/>
      <c r="D291" s="40" t="s">
        <v>275</v>
      </c>
      <c r="E291" s="44">
        <v>260</v>
      </c>
    </row>
    <row r="292" s="27" customFormat="1" ht="18" customHeight="1" spans="1:244">
      <c r="A292" s="35" t="s">
        <v>243</v>
      </c>
      <c r="B292" s="35" t="s">
        <v>227</v>
      </c>
      <c r="C292" s="35" t="s">
        <v>15</v>
      </c>
      <c r="D292" s="40" t="s">
        <v>276</v>
      </c>
      <c r="E292" s="44">
        <v>260</v>
      </c>
    </row>
    <row r="293" s="27" customFormat="1" ht="18" customHeight="1" spans="1:244">
      <c r="A293" s="35" t="s">
        <v>243</v>
      </c>
      <c r="B293" s="35" t="s">
        <v>46</v>
      </c>
      <c r="C293" s="35"/>
      <c r="D293" s="40" t="s">
        <v>277</v>
      </c>
      <c r="E293" s="44">
        <v>254.21</v>
      </c>
    </row>
    <row r="294" s="27" customFormat="1" ht="18" customHeight="1" spans="1:244">
      <c r="A294" s="35" t="s">
        <v>243</v>
      </c>
      <c r="B294" s="35" t="s">
        <v>46</v>
      </c>
      <c r="C294" s="35" t="s">
        <v>46</v>
      </c>
      <c r="D294" s="40" t="s">
        <v>278</v>
      </c>
      <c r="E294" s="44">
        <v>254.21</v>
      </c>
    </row>
    <row r="295" s="27" customFormat="1" ht="18" customHeight="1" spans="1:244">
      <c r="A295" s="35" t="s">
        <v>279</v>
      </c>
      <c r="B295" s="35"/>
      <c r="C295" s="35"/>
      <c r="D295" s="40" t="s">
        <v>280</v>
      </c>
      <c r="E295" s="44">
        <v>14903.95</v>
      </c>
    </row>
    <row r="296" s="27" customFormat="1" ht="18" customHeight="1" spans="1:244">
      <c r="A296" s="35" t="s">
        <v>279</v>
      </c>
      <c r="B296" s="35" t="s">
        <v>12</v>
      </c>
      <c r="C296" s="35"/>
      <c r="D296" s="40" t="s">
        <v>281</v>
      </c>
      <c r="E296" s="44">
        <v>12775.26</v>
      </c>
    </row>
    <row r="297" s="27" customFormat="1" ht="18" customHeight="1" spans="1:244">
      <c r="A297" s="35" t="s">
        <v>279</v>
      </c>
      <c r="B297" s="35" t="s">
        <v>12</v>
      </c>
      <c r="C297" s="35" t="s">
        <v>12</v>
      </c>
      <c r="D297" s="40" t="s">
        <v>14</v>
      </c>
      <c r="E297" s="44">
        <v>11936.89</v>
      </c>
      <c r="II297" s="28"/>
      <c r="IJ297" s="28"/>
    </row>
    <row r="298" s="27" customFormat="1" ht="18" customHeight="1" spans="1:244">
      <c r="A298" s="35" t="s">
        <v>279</v>
      </c>
      <c r="B298" s="35" t="s">
        <v>12</v>
      </c>
      <c r="C298" s="35" t="s">
        <v>15</v>
      </c>
      <c r="D298" s="40" t="s">
        <v>16</v>
      </c>
      <c r="E298" s="44">
        <v>838.37</v>
      </c>
      <c r="II298" s="28"/>
      <c r="IJ298" s="28"/>
    </row>
    <row r="299" s="27" customFormat="1" ht="18" customHeight="1" spans="1:244">
      <c r="A299" s="35" t="s">
        <v>279</v>
      </c>
      <c r="B299" s="35" t="s">
        <v>15</v>
      </c>
      <c r="C299" s="35"/>
      <c r="D299" s="40" t="s">
        <v>282</v>
      </c>
      <c r="E299" s="44">
        <v>99.7</v>
      </c>
      <c r="II299" s="28"/>
      <c r="IJ299" s="28"/>
    </row>
    <row r="300" s="27" customFormat="1" ht="18" customHeight="1" spans="1:244">
      <c r="A300" s="35" t="s">
        <v>279</v>
      </c>
      <c r="B300" s="35" t="s">
        <v>15</v>
      </c>
      <c r="C300" s="35" t="s">
        <v>25</v>
      </c>
      <c r="D300" s="40" t="s">
        <v>283</v>
      </c>
      <c r="E300" s="44">
        <v>99.7</v>
      </c>
      <c r="II300" s="28"/>
      <c r="IJ300" s="28"/>
    </row>
    <row r="301" s="27" customFormat="1" ht="18" customHeight="1" spans="1:244">
      <c r="A301" s="35" t="s">
        <v>279</v>
      </c>
      <c r="B301" s="35" t="s">
        <v>42</v>
      </c>
      <c r="C301" s="35"/>
      <c r="D301" s="40" t="s">
        <v>284</v>
      </c>
      <c r="E301" s="44">
        <v>16.8</v>
      </c>
      <c r="II301" s="28"/>
      <c r="IJ301" s="28"/>
    </row>
    <row r="302" s="27" customFormat="1" ht="18" customHeight="1" spans="1:244">
      <c r="A302" s="35" t="s">
        <v>279</v>
      </c>
      <c r="B302" s="35" t="s">
        <v>42</v>
      </c>
      <c r="C302" s="35" t="s">
        <v>12</v>
      </c>
      <c r="D302" s="40" t="s">
        <v>285</v>
      </c>
      <c r="E302" s="44">
        <v>16.8</v>
      </c>
      <c r="II302" s="28"/>
      <c r="IJ302" s="28"/>
    </row>
    <row r="303" s="27" customFormat="1" ht="18" customHeight="1" spans="1:244">
      <c r="A303" s="35" t="s">
        <v>279</v>
      </c>
      <c r="B303" s="35" t="s">
        <v>286</v>
      </c>
      <c r="C303" s="35"/>
      <c r="D303" s="40" t="s">
        <v>287</v>
      </c>
      <c r="E303" s="44">
        <v>112.19</v>
      </c>
      <c r="II303" s="28"/>
      <c r="IJ303" s="28"/>
    </row>
    <row r="304" s="27" customFormat="1" ht="18" customHeight="1" spans="1:244">
      <c r="A304" s="35" t="s">
        <v>279</v>
      </c>
      <c r="B304" s="35" t="s">
        <v>286</v>
      </c>
      <c r="C304" s="35" t="s">
        <v>29</v>
      </c>
      <c r="D304" s="40" t="s">
        <v>30</v>
      </c>
      <c r="E304" s="44">
        <v>104.59</v>
      </c>
      <c r="II304" s="28"/>
      <c r="IJ304" s="28"/>
    </row>
    <row r="305" s="27" customFormat="1" ht="18" customHeight="1" spans="1:244">
      <c r="A305" s="35" t="s">
        <v>279</v>
      </c>
      <c r="B305" s="35" t="s">
        <v>286</v>
      </c>
      <c r="C305" s="35" t="s">
        <v>46</v>
      </c>
      <c r="D305" s="40" t="s">
        <v>288</v>
      </c>
      <c r="E305" s="44">
        <v>7.6</v>
      </c>
      <c r="II305" s="28"/>
      <c r="IJ305" s="28"/>
    </row>
    <row r="306" s="27" customFormat="1" ht="18" customHeight="1" spans="1:244">
      <c r="A306" s="35" t="s">
        <v>289</v>
      </c>
      <c r="B306" s="35"/>
      <c r="C306" s="35"/>
      <c r="D306" s="40" t="s">
        <v>290</v>
      </c>
      <c r="E306" s="44">
        <v>82256.62</v>
      </c>
      <c r="II306" s="28"/>
      <c r="IJ306" s="28"/>
    </row>
    <row r="307" s="27" customFormat="1" ht="18" customHeight="1" spans="1:244">
      <c r="A307" s="35" t="s">
        <v>289</v>
      </c>
      <c r="B307" s="35" t="s">
        <v>12</v>
      </c>
      <c r="C307" s="35"/>
      <c r="D307" s="40" t="s">
        <v>291</v>
      </c>
      <c r="E307" s="44">
        <v>14577.7</v>
      </c>
      <c r="II307" s="28"/>
      <c r="IJ307" s="28"/>
    </row>
    <row r="308" s="27" customFormat="1" ht="18" customHeight="1" spans="1:244">
      <c r="A308" s="35" t="s">
        <v>289</v>
      </c>
      <c r="B308" s="35" t="s">
        <v>12</v>
      </c>
      <c r="C308" s="35" t="s">
        <v>12</v>
      </c>
      <c r="D308" s="40" t="s">
        <v>14</v>
      </c>
      <c r="E308" s="44">
        <v>3467.35</v>
      </c>
      <c r="II308" s="28"/>
      <c r="IJ308" s="28"/>
    </row>
    <row r="309" s="27" customFormat="1" ht="18" customHeight="1" spans="1:244">
      <c r="A309" s="35" t="s">
        <v>289</v>
      </c>
      <c r="B309" s="35" t="s">
        <v>12</v>
      </c>
      <c r="C309" s="35" t="s">
        <v>15</v>
      </c>
      <c r="D309" s="40" t="s">
        <v>16</v>
      </c>
      <c r="E309" s="44">
        <v>22.8</v>
      </c>
      <c r="II309" s="28"/>
      <c r="IJ309" s="28"/>
    </row>
    <row r="310" s="27" customFormat="1" ht="18" customHeight="1" spans="1:244">
      <c r="A310" s="35" t="s">
        <v>289</v>
      </c>
      <c r="B310" s="35" t="s">
        <v>12</v>
      </c>
      <c r="C310" s="35" t="s">
        <v>17</v>
      </c>
      <c r="D310" s="40" t="s">
        <v>292</v>
      </c>
      <c r="E310" s="44">
        <v>651.2</v>
      </c>
      <c r="II310" s="28"/>
      <c r="IJ310" s="28"/>
    </row>
    <row r="311" s="27" customFormat="1" ht="18" customHeight="1" spans="1:244">
      <c r="A311" s="35" t="s">
        <v>289</v>
      </c>
      <c r="B311" s="35" t="s">
        <v>12</v>
      </c>
      <c r="C311" s="35" t="s">
        <v>46</v>
      </c>
      <c r="D311" s="40" t="s">
        <v>293</v>
      </c>
      <c r="E311" s="44">
        <v>10436.35</v>
      </c>
      <c r="II311" s="28"/>
      <c r="IJ311" s="28"/>
    </row>
    <row r="312" s="27" customFormat="1" ht="18" customHeight="1" spans="1:244">
      <c r="A312" s="35" t="s">
        <v>289</v>
      </c>
      <c r="B312" s="35" t="s">
        <v>25</v>
      </c>
      <c r="C312" s="35"/>
      <c r="D312" s="40" t="s">
        <v>294</v>
      </c>
      <c r="E312" s="44">
        <v>57801.96</v>
      </c>
      <c r="II312" s="28"/>
      <c r="IJ312" s="28"/>
    </row>
    <row r="313" s="27" customFormat="1" ht="18" customHeight="1" spans="1:244">
      <c r="A313" s="35" t="s">
        <v>289</v>
      </c>
      <c r="B313" s="35" t="s">
        <v>25</v>
      </c>
      <c r="C313" s="35" t="s">
        <v>46</v>
      </c>
      <c r="D313" s="40" t="s">
        <v>295</v>
      </c>
      <c r="E313" s="44">
        <v>57801.96</v>
      </c>
      <c r="II313" s="28"/>
      <c r="IJ313" s="28"/>
    </row>
    <row r="314" s="27" customFormat="1" ht="18" customHeight="1" spans="1:244">
      <c r="A314" s="35" t="s">
        <v>289</v>
      </c>
      <c r="B314" s="35" t="s">
        <v>19</v>
      </c>
      <c r="C314" s="35"/>
      <c r="D314" s="40" t="s">
        <v>296</v>
      </c>
      <c r="E314" s="44">
        <v>7973.65</v>
      </c>
      <c r="II314" s="28"/>
      <c r="IJ314" s="28"/>
    </row>
    <row r="315" s="27" customFormat="1" ht="18" customHeight="1" spans="1:244">
      <c r="A315" s="35" t="s">
        <v>289</v>
      </c>
      <c r="B315" s="35" t="s">
        <v>19</v>
      </c>
      <c r="C315" s="35" t="s">
        <v>12</v>
      </c>
      <c r="D315" s="40" t="s">
        <v>297</v>
      </c>
      <c r="E315" s="44">
        <v>7973.65</v>
      </c>
      <c r="II315" s="28"/>
      <c r="IJ315" s="28"/>
    </row>
    <row r="316" s="27" customFormat="1" ht="18" customHeight="1" spans="1:244">
      <c r="A316" s="35" t="s">
        <v>289</v>
      </c>
      <c r="B316" s="35" t="s">
        <v>38</v>
      </c>
      <c r="C316" s="35"/>
      <c r="D316" s="40" t="s">
        <v>298</v>
      </c>
      <c r="E316" s="44">
        <v>1600.44</v>
      </c>
      <c r="II316" s="28"/>
      <c r="IJ316" s="28"/>
    </row>
    <row r="317" s="27" customFormat="1" ht="18" customHeight="1" spans="1:244">
      <c r="A317" s="35" t="s">
        <v>289</v>
      </c>
      <c r="B317" s="35" t="s">
        <v>38</v>
      </c>
      <c r="C317" s="35" t="s">
        <v>12</v>
      </c>
      <c r="D317" s="40" t="s">
        <v>299</v>
      </c>
      <c r="E317" s="44">
        <v>1600.44</v>
      </c>
      <c r="II317" s="28"/>
      <c r="IJ317" s="28"/>
    </row>
    <row r="318" s="27" customFormat="1" ht="18" customHeight="1" spans="1:244">
      <c r="A318" s="35" t="s">
        <v>289</v>
      </c>
      <c r="B318" s="35" t="s">
        <v>46</v>
      </c>
      <c r="C318" s="35"/>
      <c r="D318" s="40" t="s">
        <v>300</v>
      </c>
      <c r="E318" s="44">
        <v>302.87</v>
      </c>
      <c r="II318" s="28"/>
      <c r="IJ318" s="28"/>
    </row>
    <row r="319" s="27" customFormat="1" ht="18" customHeight="1" spans="1:244">
      <c r="A319" s="35" t="s">
        <v>289</v>
      </c>
      <c r="B319" s="35" t="s">
        <v>46</v>
      </c>
      <c r="C319" s="35" t="s">
        <v>46</v>
      </c>
      <c r="D319" s="40" t="s">
        <v>301</v>
      </c>
      <c r="E319" s="44">
        <v>302.87</v>
      </c>
      <c r="II319" s="28"/>
      <c r="IJ319" s="28"/>
    </row>
    <row r="320" s="27" customFormat="1" ht="18" customHeight="1" spans="1:244">
      <c r="A320" s="35" t="s">
        <v>302</v>
      </c>
      <c r="B320" s="35"/>
      <c r="C320" s="35"/>
      <c r="D320" s="40" t="s">
        <v>303</v>
      </c>
      <c r="E320" s="44">
        <v>57439.67</v>
      </c>
      <c r="II320" s="28"/>
      <c r="IJ320" s="28"/>
    </row>
    <row r="321" s="27" customFormat="1" ht="18" customHeight="1" spans="1:244">
      <c r="A321" s="35" t="s">
        <v>302</v>
      </c>
      <c r="B321" s="35" t="s">
        <v>12</v>
      </c>
      <c r="C321" s="35"/>
      <c r="D321" s="40" t="s">
        <v>304</v>
      </c>
      <c r="E321" s="44">
        <v>38718.58</v>
      </c>
      <c r="II321" s="28"/>
      <c r="IJ321" s="28"/>
    </row>
    <row r="322" s="27" customFormat="1" ht="18" customHeight="1" spans="1:244">
      <c r="A322" s="35" t="s">
        <v>302</v>
      </c>
      <c r="B322" s="35" t="s">
        <v>12</v>
      </c>
      <c r="C322" s="35" t="s">
        <v>12</v>
      </c>
      <c r="D322" s="40" t="s">
        <v>14</v>
      </c>
      <c r="E322" s="44">
        <v>2585.67</v>
      </c>
      <c r="II322" s="28"/>
      <c r="IJ322" s="28"/>
    </row>
    <row r="323" s="27" customFormat="1" ht="18" customHeight="1" spans="1:244">
      <c r="A323" s="35" t="s">
        <v>302</v>
      </c>
      <c r="B323" s="35" t="s">
        <v>12</v>
      </c>
      <c r="C323" s="35" t="s">
        <v>15</v>
      </c>
      <c r="D323" s="40" t="s">
        <v>16</v>
      </c>
      <c r="E323" s="44">
        <v>59.47</v>
      </c>
      <c r="II323" s="28"/>
      <c r="IJ323" s="28"/>
    </row>
    <row r="324" s="27" customFormat="1" ht="18" customHeight="1" spans="1:244">
      <c r="A324" s="35" t="s">
        <v>302</v>
      </c>
      <c r="B324" s="35" t="s">
        <v>12</v>
      </c>
      <c r="C324" s="35" t="s">
        <v>17</v>
      </c>
      <c r="D324" s="40" t="s">
        <v>30</v>
      </c>
      <c r="E324" s="44">
        <v>4800.78</v>
      </c>
      <c r="II324" s="28"/>
      <c r="IJ324" s="28"/>
    </row>
    <row r="325" s="27" customFormat="1" ht="18" customHeight="1" spans="1:244">
      <c r="A325" s="35" t="s">
        <v>302</v>
      </c>
      <c r="B325" s="35" t="s">
        <v>12</v>
      </c>
      <c r="C325" s="35" t="s">
        <v>305</v>
      </c>
      <c r="D325" s="40" t="s">
        <v>306</v>
      </c>
      <c r="E325" s="44">
        <v>480</v>
      </c>
      <c r="II325" s="28"/>
      <c r="IJ325" s="28"/>
    </row>
    <row r="326" s="27" customFormat="1" ht="18" customHeight="1" spans="1:244">
      <c r="A326" s="35" t="s">
        <v>302</v>
      </c>
      <c r="B326" s="35" t="s">
        <v>12</v>
      </c>
      <c r="C326" s="35" t="s">
        <v>46</v>
      </c>
      <c r="D326" s="40" t="s">
        <v>307</v>
      </c>
      <c r="E326" s="44">
        <v>30792.66</v>
      </c>
      <c r="II326" s="28"/>
      <c r="IJ326" s="28"/>
    </row>
    <row r="327" s="27" customFormat="1" ht="18" customHeight="1" spans="1:244">
      <c r="A327" s="35" t="s">
        <v>302</v>
      </c>
      <c r="B327" s="35" t="s">
        <v>15</v>
      </c>
      <c r="C327" s="35"/>
      <c r="D327" s="40" t="s">
        <v>308</v>
      </c>
      <c r="E327" s="44">
        <v>3070.76</v>
      </c>
      <c r="II327" s="28"/>
      <c r="IJ327" s="28"/>
    </row>
    <row r="328" s="27" customFormat="1" ht="18" customHeight="1" spans="1:244">
      <c r="A328" s="35" t="s">
        <v>302</v>
      </c>
      <c r="B328" s="35" t="s">
        <v>15</v>
      </c>
      <c r="C328" s="35" t="s">
        <v>12</v>
      </c>
      <c r="D328" s="40" t="s">
        <v>14</v>
      </c>
      <c r="E328" s="44">
        <v>1468.99</v>
      </c>
      <c r="II328" s="28"/>
      <c r="IJ328" s="28"/>
    </row>
    <row r="329" s="27" customFormat="1" ht="18" customHeight="1" spans="1:244">
      <c r="A329" s="35" t="s">
        <v>302</v>
      </c>
      <c r="B329" s="35" t="s">
        <v>15</v>
      </c>
      <c r="C329" s="35" t="s">
        <v>15</v>
      </c>
      <c r="D329" s="40" t="s">
        <v>16</v>
      </c>
      <c r="E329" s="44">
        <v>83.6</v>
      </c>
      <c r="II329" s="28"/>
      <c r="IJ329" s="28"/>
    </row>
    <row r="330" s="27" customFormat="1" ht="18" customHeight="1" spans="1:244">
      <c r="A330" s="35" t="s">
        <v>302</v>
      </c>
      <c r="B330" s="35" t="s">
        <v>15</v>
      </c>
      <c r="C330" s="35" t="s">
        <v>17</v>
      </c>
      <c r="D330" s="40" t="s">
        <v>309</v>
      </c>
      <c r="E330" s="44">
        <v>918.17</v>
      </c>
      <c r="II330" s="28"/>
      <c r="IJ330" s="28"/>
    </row>
    <row r="331" s="27" customFormat="1" ht="18" customHeight="1" spans="1:244">
      <c r="A331" s="35" t="s">
        <v>302</v>
      </c>
      <c r="B331" s="35" t="s">
        <v>15</v>
      </c>
      <c r="C331" s="35" t="s">
        <v>73</v>
      </c>
      <c r="D331" s="40" t="s">
        <v>310</v>
      </c>
      <c r="E331" s="44">
        <v>600</v>
      </c>
      <c r="II331" s="28"/>
      <c r="IJ331" s="28"/>
    </row>
    <row r="332" s="27" customFormat="1" ht="18" customHeight="1" spans="1:244">
      <c r="A332" s="35" t="s">
        <v>302</v>
      </c>
      <c r="B332" s="35" t="s">
        <v>25</v>
      </c>
      <c r="C332" s="35"/>
      <c r="D332" s="40" t="s">
        <v>311</v>
      </c>
      <c r="E332" s="44">
        <v>4268.13</v>
      </c>
      <c r="II332" s="28"/>
      <c r="IJ332" s="28"/>
    </row>
    <row r="333" s="27" customFormat="1" ht="18" customHeight="1" spans="1:244">
      <c r="A333" s="35" t="s">
        <v>302</v>
      </c>
      <c r="B333" s="35" t="s">
        <v>25</v>
      </c>
      <c r="C333" s="35" t="s">
        <v>12</v>
      </c>
      <c r="D333" s="40" t="s">
        <v>14</v>
      </c>
      <c r="E333" s="44">
        <v>1932.23</v>
      </c>
      <c r="II333" s="28"/>
      <c r="IJ333" s="28"/>
    </row>
    <row r="334" s="27" customFormat="1" ht="18" customHeight="1" spans="1:244">
      <c r="A334" s="35" t="s">
        <v>302</v>
      </c>
      <c r="B334" s="35" t="s">
        <v>25</v>
      </c>
      <c r="C334" s="35" t="s">
        <v>17</v>
      </c>
      <c r="D334" s="40" t="s">
        <v>312</v>
      </c>
      <c r="E334" s="44">
        <v>39.52</v>
      </c>
      <c r="II334" s="28"/>
      <c r="IJ334" s="28"/>
    </row>
    <row r="335" s="27" customFormat="1" ht="18" customHeight="1" spans="1:244">
      <c r="A335" s="35" t="s">
        <v>302</v>
      </c>
      <c r="B335" s="35" t="s">
        <v>25</v>
      </c>
      <c r="C335" s="35" t="s">
        <v>38</v>
      </c>
      <c r="D335" s="40" t="s">
        <v>313</v>
      </c>
      <c r="E335" s="44">
        <v>47.88</v>
      </c>
      <c r="II335" s="28"/>
      <c r="IJ335" s="28"/>
    </row>
    <row r="336" s="27" customFormat="1" ht="18" customHeight="1" spans="1:244">
      <c r="A336" s="35" t="s">
        <v>302</v>
      </c>
      <c r="B336" s="35" t="s">
        <v>25</v>
      </c>
      <c r="C336" s="35" t="s">
        <v>48</v>
      </c>
      <c r="D336" s="40" t="s">
        <v>314</v>
      </c>
      <c r="E336" s="44">
        <v>55.2</v>
      </c>
      <c r="II336" s="28"/>
      <c r="IJ336" s="28"/>
    </row>
    <row r="337" s="27" customFormat="1" ht="18" customHeight="1" spans="1:244">
      <c r="A337" s="35" t="s">
        <v>302</v>
      </c>
      <c r="B337" s="35" t="s">
        <v>25</v>
      </c>
      <c r="C337" s="35" t="s">
        <v>286</v>
      </c>
      <c r="D337" s="40" t="s">
        <v>315</v>
      </c>
      <c r="E337" s="44">
        <v>38</v>
      </c>
      <c r="II337" s="28"/>
      <c r="IJ337" s="28"/>
    </row>
    <row r="338" s="27" customFormat="1" ht="18" customHeight="1" spans="1:244">
      <c r="A338" s="35" t="s">
        <v>302</v>
      </c>
      <c r="B338" s="35" t="s">
        <v>25</v>
      </c>
      <c r="C338" s="35" t="s">
        <v>46</v>
      </c>
      <c r="D338" s="40" t="s">
        <v>316</v>
      </c>
      <c r="E338" s="44">
        <v>2155.3</v>
      </c>
      <c r="II338" s="28"/>
      <c r="IJ338" s="28"/>
    </row>
    <row r="339" s="27" customFormat="1" ht="18" customHeight="1" spans="1:244">
      <c r="A339" s="35" t="s">
        <v>302</v>
      </c>
      <c r="B339" s="35" t="s">
        <v>19</v>
      </c>
      <c r="C339" s="35"/>
      <c r="D339" s="40" t="s">
        <v>317</v>
      </c>
      <c r="E339" s="44">
        <v>10163</v>
      </c>
      <c r="II339" s="28"/>
      <c r="IJ339" s="28"/>
    </row>
    <row r="340" s="27" customFormat="1" ht="18" customHeight="1" spans="1:244">
      <c r="A340" s="35" t="s">
        <v>302</v>
      </c>
      <c r="B340" s="35" t="s">
        <v>19</v>
      </c>
      <c r="C340" s="35" t="s">
        <v>46</v>
      </c>
      <c r="D340" s="40" t="s">
        <v>318</v>
      </c>
      <c r="E340" s="44">
        <v>10163</v>
      </c>
      <c r="II340" s="28"/>
      <c r="IJ340" s="28"/>
    </row>
    <row r="341" s="27" customFormat="1" ht="18" customHeight="1" spans="1:244">
      <c r="A341" s="35" t="s">
        <v>302</v>
      </c>
      <c r="B341" s="35" t="s">
        <v>21</v>
      </c>
      <c r="C341" s="35"/>
      <c r="D341" s="40" t="s">
        <v>319</v>
      </c>
      <c r="E341" s="44">
        <v>224</v>
      </c>
      <c r="II341" s="28"/>
      <c r="IJ341" s="28"/>
    </row>
    <row r="342" s="27" customFormat="1" ht="18" customHeight="1" spans="1:244">
      <c r="A342" s="35" t="s">
        <v>302</v>
      </c>
      <c r="B342" s="35" t="s">
        <v>21</v>
      </c>
      <c r="C342" s="35" t="s">
        <v>17</v>
      </c>
      <c r="D342" s="40" t="s">
        <v>320</v>
      </c>
      <c r="E342" s="44">
        <v>224</v>
      </c>
      <c r="II342" s="28"/>
      <c r="IJ342" s="28"/>
    </row>
    <row r="343" s="27" customFormat="1" ht="18" customHeight="1" spans="1:244">
      <c r="A343" s="35" t="s">
        <v>302</v>
      </c>
      <c r="B343" s="35" t="s">
        <v>46</v>
      </c>
      <c r="C343" s="35"/>
      <c r="D343" s="40" t="s">
        <v>321</v>
      </c>
      <c r="E343" s="44">
        <v>995.2</v>
      </c>
      <c r="II343" s="28"/>
      <c r="IJ343" s="28"/>
    </row>
    <row r="344" s="27" customFormat="1" ht="18" customHeight="1" spans="1:244">
      <c r="A344" s="35" t="s">
        <v>302</v>
      </c>
      <c r="B344" s="35" t="s">
        <v>46</v>
      </c>
      <c r="C344" s="35" t="s">
        <v>46</v>
      </c>
      <c r="D344" s="40" t="s">
        <v>322</v>
      </c>
      <c r="E344" s="44">
        <v>995.2</v>
      </c>
      <c r="II344" s="28"/>
      <c r="IJ344" s="28"/>
    </row>
    <row r="345" s="27" customFormat="1" ht="18" customHeight="1" spans="1:244">
      <c r="A345" s="35" t="s">
        <v>323</v>
      </c>
      <c r="B345" s="35"/>
      <c r="C345" s="35"/>
      <c r="D345" s="40" t="s">
        <v>324</v>
      </c>
      <c r="E345" s="44">
        <v>11315.81</v>
      </c>
      <c r="II345" s="28"/>
      <c r="IJ345" s="28"/>
    </row>
    <row r="346" s="27" customFormat="1" ht="18" customHeight="1" spans="1:244">
      <c r="A346" s="35" t="s">
        <v>323</v>
      </c>
      <c r="B346" s="35" t="s">
        <v>12</v>
      </c>
      <c r="C346" s="35"/>
      <c r="D346" s="40" t="s">
        <v>325</v>
      </c>
      <c r="E346" s="44">
        <v>11315.81</v>
      </c>
      <c r="II346" s="28"/>
      <c r="IJ346" s="28"/>
    </row>
    <row r="347" s="27" customFormat="1" ht="18" customHeight="1" spans="1:244">
      <c r="A347" s="35" t="s">
        <v>323</v>
      </c>
      <c r="B347" s="35" t="s">
        <v>12</v>
      </c>
      <c r="C347" s="35" t="s">
        <v>12</v>
      </c>
      <c r="D347" s="40" t="s">
        <v>14</v>
      </c>
      <c r="E347" s="44">
        <v>2097.96</v>
      </c>
      <c r="II347" s="28"/>
      <c r="IJ347" s="28"/>
    </row>
    <row r="348" s="27" customFormat="1" ht="18" customHeight="1" spans="1:244">
      <c r="A348" s="35" t="s">
        <v>323</v>
      </c>
      <c r="B348" s="35" t="s">
        <v>12</v>
      </c>
      <c r="C348" s="35" t="s">
        <v>15</v>
      </c>
      <c r="D348" s="40" t="s">
        <v>16</v>
      </c>
      <c r="E348" s="44">
        <v>258.9</v>
      </c>
      <c r="II348" s="28"/>
      <c r="IJ348" s="28"/>
    </row>
    <row r="349" s="27" customFormat="1" ht="18" customHeight="1" spans="1:244">
      <c r="A349" s="35" t="s">
        <v>323</v>
      </c>
      <c r="B349" s="35" t="s">
        <v>12</v>
      </c>
      <c r="C349" s="35" t="s">
        <v>38</v>
      </c>
      <c r="D349" s="40" t="s">
        <v>326</v>
      </c>
      <c r="E349" s="44">
        <v>244.15</v>
      </c>
      <c r="II349" s="28"/>
      <c r="IJ349" s="28"/>
    </row>
    <row r="350" s="27" customFormat="1" ht="18" customHeight="1" spans="1:244">
      <c r="A350" s="35" t="s">
        <v>323</v>
      </c>
      <c r="B350" s="35" t="s">
        <v>12</v>
      </c>
      <c r="C350" s="35" t="s">
        <v>78</v>
      </c>
      <c r="D350" s="40" t="s">
        <v>327</v>
      </c>
      <c r="E350" s="44">
        <v>1020.61</v>
      </c>
      <c r="II350" s="28"/>
      <c r="IJ350" s="28"/>
    </row>
    <row r="351" s="27" customFormat="1" ht="18" customHeight="1" spans="1:244">
      <c r="A351" s="35" t="s">
        <v>323</v>
      </c>
      <c r="B351" s="35" t="s">
        <v>12</v>
      </c>
      <c r="C351" s="35" t="s">
        <v>46</v>
      </c>
      <c r="D351" s="40" t="s">
        <v>328</v>
      </c>
      <c r="E351" s="44">
        <v>7694.19</v>
      </c>
      <c r="II351" s="28"/>
      <c r="IJ351" s="28"/>
    </row>
    <row r="352" s="27" customFormat="1" ht="18" customHeight="1" spans="1:244">
      <c r="A352" s="35" t="s">
        <v>329</v>
      </c>
      <c r="B352" s="35"/>
      <c r="C352" s="35"/>
      <c r="D352" s="40" t="s">
        <v>330</v>
      </c>
      <c r="E352" s="44">
        <v>22421.94</v>
      </c>
      <c r="II352" s="28"/>
      <c r="IJ352" s="28"/>
    </row>
    <row r="353" s="27" customFormat="1" ht="18" customHeight="1" spans="1:244">
      <c r="A353" s="35" t="s">
        <v>329</v>
      </c>
      <c r="B353" s="35" t="s">
        <v>12</v>
      </c>
      <c r="C353" s="35"/>
      <c r="D353" s="40" t="s">
        <v>331</v>
      </c>
      <c r="E353" s="44">
        <v>2600</v>
      </c>
      <c r="II353" s="28"/>
      <c r="IJ353" s="28"/>
    </row>
    <row r="354" s="27" customFormat="1" ht="18" customHeight="1" spans="1:244">
      <c r="A354" s="35" t="s">
        <v>329</v>
      </c>
      <c r="B354" s="35" t="s">
        <v>12</v>
      </c>
      <c r="C354" s="35" t="s">
        <v>46</v>
      </c>
      <c r="D354" s="40" t="s">
        <v>332</v>
      </c>
      <c r="E354" s="44">
        <v>2600</v>
      </c>
      <c r="II354" s="28"/>
      <c r="IJ354" s="28"/>
    </row>
    <row r="355" s="27" customFormat="1" ht="18" customHeight="1" spans="1:244">
      <c r="A355" s="35" t="s">
        <v>329</v>
      </c>
      <c r="B355" s="35" t="s">
        <v>15</v>
      </c>
      <c r="C355" s="35"/>
      <c r="D355" s="40" t="s">
        <v>333</v>
      </c>
      <c r="E355" s="44">
        <v>2151.34</v>
      </c>
      <c r="II355" s="28"/>
      <c r="IJ355" s="28"/>
    </row>
    <row r="356" s="27" customFormat="1" ht="18" customHeight="1" spans="1:244">
      <c r="A356" s="35" t="s">
        <v>329</v>
      </c>
      <c r="B356" s="35" t="s">
        <v>15</v>
      </c>
      <c r="C356" s="35" t="s">
        <v>12</v>
      </c>
      <c r="D356" s="40" t="s">
        <v>14</v>
      </c>
      <c r="E356" s="44">
        <v>1788.71</v>
      </c>
      <c r="II356" s="28"/>
      <c r="IJ356" s="28"/>
    </row>
    <row r="357" s="27" customFormat="1" ht="18" customHeight="1" spans="1:244">
      <c r="A357" s="35" t="s">
        <v>329</v>
      </c>
      <c r="B357" s="35" t="s">
        <v>15</v>
      </c>
      <c r="C357" s="35" t="s">
        <v>15</v>
      </c>
      <c r="D357" s="40" t="s">
        <v>16</v>
      </c>
      <c r="E357" s="44">
        <v>14.63</v>
      </c>
      <c r="II357" s="28"/>
      <c r="IJ357" s="28"/>
    </row>
    <row r="358" s="27" customFormat="1" ht="18" customHeight="1" spans="1:244">
      <c r="A358" s="35" t="s">
        <v>329</v>
      </c>
      <c r="B358" s="35" t="s">
        <v>15</v>
      </c>
      <c r="C358" s="35" t="s">
        <v>46</v>
      </c>
      <c r="D358" s="40" t="s">
        <v>334</v>
      </c>
      <c r="E358" s="44">
        <v>348</v>
      </c>
      <c r="II358" s="28"/>
      <c r="IJ358" s="28"/>
    </row>
    <row r="359" s="27" customFormat="1" ht="18" customHeight="1" spans="1:244">
      <c r="A359" s="35" t="s">
        <v>329</v>
      </c>
      <c r="B359" s="35" t="s">
        <v>25</v>
      </c>
      <c r="C359" s="35"/>
      <c r="D359" s="40" t="s">
        <v>335</v>
      </c>
      <c r="E359" s="44">
        <v>338.04</v>
      </c>
      <c r="II359" s="28"/>
      <c r="IJ359" s="28"/>
    </row>
    <row r="360" s="27" customFormat="1" ht="18" customHeight="1" spans="1:244">
      <c r="A360" s="35" t="s">
        <v>329</v>
      </c>
      <c r="B360" s="35" t="s">
        <v>25</v>
      </c>
      <c r="C360" s="35" t="s">
        <v>46</v>
      </c>
      <c r="D360" s="40" t="s">
        <v>336</v>
      </c>
      <c r="E360" s="44">
        <v>338.04</v>
      </c>
      <c r="II360" s="28"/>
      <c r="IJ360" s="28"/>
    </row>
    <row r="361" s="27" customFormat="1" ht="18" customHeight="1" spans="1:244">
      <c r="A361" s="35" t="s">
        <v>329</v>
      </c>
      <c r="B361" s="35" t="s">
        <v>19</v>
      </c>
      <c r="C361" s="35"/>
      <c r="D361" s="40" t="s">
        <v>337</v>
      </c>
      <c r="E361" s="44">
        <v>1183.86</v>
      </c>
      <c r="II361" s="28"/>
      <c r="IJ361" s="28"/>
    </row>
    <row r="362" s="27" customFormat="1" ht="18" customHeight="1" spans="1:244">
      <c r="A362" s="35" t="s">
        <v>329</v>
      </c>
      <c r="B362" s="35" t="s">
        <v>19</v>
      </c>
      <c r="C362" s="35" t="s">
        <v>12</v>
      </c>
      <c r="D362" s="40" t="s">
        <v>14</v>
      </c>
      <c r="E362" s="44">
        <v>1098.36</v>
      </c>
      <c r="II362" s="28"/>
      <c r="IJ362" s="28"/>
    </row>
    <row r="363" s="27" customFormat="1" ht="18" customHeight="1" spans="1:244">
      <c r="A363" s="35" t="s">
        <v>329</v>
      </c>
      <c r="B363" s="35" t="s">
        <v>19</v>
      </c>
      <c r="C363" s="35" t="s">
        <v>15</v>
      </c>
      <c r="D363" s="40" t="s">
        <v>16</v>
      </c>
      <c r="E363" s="44">
        <v>85.5</v>
      </c>
      <c r="II363" s="28"/>
      <c r="IJ363" s="28"/>
    </row>
    <row r="364" s="27" customFormat="1" ht="18" customHeight="1" spans="1:244">
      <c r="A364" s="35" t="s">
        <v>329</v>
      </c>
      <c r="B364" s="35" t="s">
        <v>35</v>
      </c>
      <c r="C364" s="35"/>
      <c r="D364" s="40" t="s">
        <v>338</v>
      </c>
      <c r="E364" s="44">
        <v>841.76</v>
      </c>
      <c r="II364" s="28"/>
      <c r="IJ364" s="28"/>
    </row>
    <row r="365" s="27" customFormat="1" ht="18" customHeight="1" spans="1:244">
      <c r="A365" s="35" t="s">
        <v>329</v>
      </c>
      <c r="B365" s="35" t="s">
        <v>35</v>
      </c>
      <c r="C365" s="35" t="s">
        <v>12</v>
      </c>
      <c r="D365" s="40" t="s">
        <v>14</v>
      </c>
      <c r="E365" s="44">
        <v>647.3</v>
      </c>
      <c r="II365" s="28"/>
      <c r="IJ365" s="28"/>
    </row>
    <row r="366" s="27" customFormat="1" ht="18" customHeight="1" spans="1:244">
      <c r="A366" s="35" t="s">
        <v>329</v>
      </c>
      <c r="B366" s="35" t="s">
        <v>35</v>
      </c>
      <c r="C366" s="35" t="s">
        <v>15</v>
      </c>
      <c r="D366" s="40" t="s">
        <v>16</v>
      </c>
      <c r="E366" s="44">
        <v>194.46</v>
      </c>
      <c r="II366" s="28"/>
      <c r="IJ366" s="28"/>
    </row>
    <row r="367" s="27" customFormat="1" ht="18" customHeight="1" spans="1:244">
      <c r="A367" s="35" t="s">
        <v>329</v>
      </c>
      <c r="B367" s="35" t="s">
        <v>21</v>
      </c>
      <c r="C367" s="35"/>
      <c r="D367" s="40" t="s">
        <v>339</v>
      </c>
      <c r="E367" s="44">
        <v>3313.4</v>
      </c>
      <c r="II367" s="28"/>
      <c r="IJ367" s="28"/>
    </row>
    <row r="368" s="27" customFormat="1" ht="18" customHeight="1" spans="1:244">
      <c r="A368" s="35" t="s">
        <v>329</v>
      </c>
      <c r="B368" s="35" t="s">
        <v>21</v>
      </c>
      <c r="C368" s="35" t="s">
        <v>46</v>
      </c>
      <c r="D368" s="40" t="s">
        <v>340</v>
      </c>
      <c r="E368" s="44">
        <v>3313.4</v>
      </c>
      <c r="II368" s="28"/>
      <c r="IJ368" s="28"/>
    </row>
    <row r="369" s="27" customFormat="1" ht="18" customHeight="1" spans="1:244">
      <c r="A369" s="35" t="s">
        <v>329</v>
      </c>
      <c r="B369" s="35" t="s">
        <v>46</v>
      </c>
      <c r="C369" s="35"/>
      <c r="D369" s="40" t="s">
        <v>341</v>
      </c>
      <c r="E369" s="44">
        <v>11993.54</v>
      </c>
      <c r="II369" s="28"/>
      <c r="IJ369" s="28"/>
    </row>
    <row r="370" s="27" customFormat="1" ht="18" customHeight="1" spans="1:244">
      <c r="A370" s="35" t="s">
        <v>329</v>
      </c>
      <c r="B370" s="35" t="s">
        <v>46</v>
      </c>
      <c r="C370" s="35" t="s">
        <v>46</v>
      </c>
      <c r="D370" s="40" t="s">
        <v>342</v>
      </c>
      <c r="E370" s="44">
        <v>11993.54</v>
      </c>
      <c r="II370" s="28"/>
      <c r="IJ370" s="28"/>
    </row>
    <row r="371" s="27" customFormat="1" ht="18" customHeight="1" spans="1:244">
      <c r="A371" s="35" t="s">
        <v>343</v>
      </c>
      <c r="B371" s="35"/>
      <c r="C371" s="35"/>
      <c r="D371" s="40" t="s">
        <v>344</v>
      </c>
      <c r="E371" s="44">
        <v>1102.13</v>
      </c>
      <c r="II371" s="28"/>
      <c r="IJ371" s="28"/>
    </row>
    <row r="372" s="27" customFormat="1" ht="18" customHeight="1" spans="1:244">
      <c r="A372" s="35" t="s">
        <v>343</v>
      </c>
      <c r="B372" s="35" t="s">
        <v>15</v>
      </c>
      <c r="C372" s="35"/>
      <c r="D372" s="40" t="s">
        <v>345</v>
      </c>
      <c r="E372" s="44">
        <v>1102.13</v>
      </c>
      <c r="II372" s="28"/>
      <c r="IJ372" s="28"/>
    </row>
    <row r="373" s="27" customFormat="1" ht="18" customHeight="1" spans="1:244">
      <c r="A373" s="35" t="s">
        <v>343</v>
      </c>
      <c r="B373" s="35" t="s">
        <v>15</v>
      </c>
      <c r="C373" s="35" t="s">
        <v>12</v>
      </c>
      <c r="D373" s="40" t="s">
        <v>14</v>
      </c>
      <c r="E373" s="44">
        <v>750.4</v>
      </c>
      <c r="II373" s="28"/>
      <c r="IJ373" s="28"/>
    </row>
    <row r="374" s="27" customFormat="1" ht="18" customHeight="1" spans="1:244">
      <c r="A374" s="35" t="s">
        <v>343</v>
      </c>
      <c r="B374" s="35" t="s">
        <v>15</v>
      </c>
      <c r="C374" s="35" t="s">
        <v>15</v>
      </c>
      <c r="D374" s="40" t="s">
        <v>16</v>
      </c>
      <c r="E374" s="44">
        <v>121.6</v>
      </c>
      <c r="II374" s="28"/>
      <c r="IJ374" s="28"/>
    </row>
    <row r="375" s="27" customFormat="1" ht="18" customHeight="1" spans="1:244">
      <c r="A375" s="35" t="s">
        <v>343</v>
      </c>
      <c r="B375" s="35" t="s">
        <v>15</v>
      </c>
      <c r="C375" s="35" t="s">
        <v>29</v>
      </c>
      <c r="D375" s="40" t="s">
        <v>30</v>
      </c>
      <c r="E375" s="44">
        <v>220.13</v>
      </c>
      <c r="II375" s="28"/>
      <c r="IJ375" s="28"/>
    </row>
    <row r="376" s="27" customFormat="1" ht="18" customHeight="1" spans="1:244">
      <c r="A376" s="35" t="s">
        <v>343</v>
      </c>
      <c r="B376" s="35" t="s">
        <v>15</v>
      </c>
      <c r="C376" s="35" t="s">
        <v>46</v>
      </c>
      <c r="D376" s="40" t="s">
        <v>346</v>
      </c>
      <c r="E376" s="44">
        <v>10</v>
      </c>
      <c r="II376" s="28"/>
      <c r="IJ376" s="28"/>
    </row>
    <row r="377" s="27" customFormat="1" ht="18" customHeight="1" spans="1:244">
      <c r="A377" s="35" t="s">
        <v>347</v>
      </c>
      <c r="B377" s="35"/>
      <c r="C377" s="35"/>
      <c r="D377" s="40" t="s">
        <v>348</v>
      </c>
      <c r="E377" s="44">
        <v>160</v>
      </c>
      <c r="II377" s="28"/>
      <c r="IJ377" s="28"/>
    </row>
    <row r="378" s="27" customFormat="1" ht="18" customHeight="1" spans="1:244">
      <c r="A378" s="35" t="s">
        <v>347</v>
      </c>
      <c r="B378" s="35" t="s">
        <v>25</v>
      </c>
      <c r="C378" s="35"/>
      <c r="D378" s="40" t="s">
        <v>349</v>
      </c>
      <c r="E378" s="44">
        <v>160</v>
      </c>
      <c r="II378" s="28"/>
      <c r="IJ378" s="28"/>
    </row>
    <row r="379" s="27" customFormat="1" ht="18" customHeight="1" spans="1:244">
      <c r="A379" s="35" t="s">
        <v>347</v>
      </c>
      <c r="B379" s="35" t="s">
        <v>25</v>
      </c>
      <c r="C379" s="35" t="s">
        <v>46</v>
      </c>
      <c r="D379" s="40" t="s">
        <v>350</v>
      </c>
      <c r="E379" s="44">
        <v>160</v>
      </c>
      <c r="II379" s="28"/>
      <c r="IJ379" s="28"/>
    </row>
    <row r="380" s="27" customFormat="1" ht="18" customHeight="1" spans="1:244">
      <c r="A380" s="35" t="s">
        <v>351</v>
      </c>
      <c r="B380" s="35"/>
      <c r="C380" s="35"/>
      <c r="D380" s="40" t="s">
        <v>352</v>
      </c>
      <c r="E380" s="44">
        <v>12788.61</v>
      </c>
      <c r="II380" s="28"/>
      <c r="IJ380" s="28"/>
    </row>
    <row r="381" s="27" customFormat="1" ht="18" customHeight="1" spans="1:244">
      <c r="A381" s="35" t="s">
        <v>351</v>
      </c>
      <c r="B381" s="35" t="s">
        <v>12</v>
      </c>
      <c r="C381" s="35"/>
      <c r="D381" s="40" t="s">
        <v>353</v>
      </c>
      <c r="E381" s="44">
        <v>12108.61</v>
      </c>
      <c r="II381" s="28"/>
      <c r="IJ381" s="28"/>
    </row>
    <row r="382" s="27" customFormat="1" ht="18" customHeight="1" spans="1:244">
      <c r="A382" s="35" t="s">
        <v>351</v>
      </c>
      <c r="B382" s="35" t="s">
        <v>12</v>
      </c>
      <c r="C382" s="35" t="s">
        <v>12</v>
      </c>
      <c r="D382" s="40" t="s">
        <v>14</v>
      </c>
      <c r="E382" s="44">
        <v>7711.57</v>
      </c>
      <c r="II382" s="28"/>
      <c r="IJ382" s="28"/>
    </row>
    <row r="383" s="27" customFormat="1" ht="18" customHeight="1" spans="1:244">
      <c r="A383" s="35" t="s">
        <v>351</v>
      </c>
      <c r="B383" s="35" t="s">
        <v>12</v>
      </c>
      <c r="C383" s="35" t="s">
        <v>21</v>
      </c>
      <c r="D383" s="40" t="s">
        <v>354</v>
      </c>
      <c r="E383" s="44">
        <v>2583.84</v>
      </c>
      <c r="II383" s="28"/>
      <c r="IJ383" s="28"/>
    </row>
    <row r="384" s="27" customFormat="1" ht="18" customHeight="1" spans="1:244">
      <c r="A384" s="35" t="s">
        <v>351</v>
      </c>
      <c r="B384" s="35" t="s">
        <v>12</v>
      </c>
      <c r="C384" s="35" t="s">
        <v>286</v>
      </c>
      <c r="D384" s="40" t="s">
        <v>355</v>
      </c>
      <c r="E384" s="44">
        <v>1813.2</v>
      </c>
      <c r="II384" s="28"/>
      <c r="IJ384" s="28"/>
    </row>
    <row r="385" s="27" customFormat="1" ht="18" customHeight="1" spans="1:244">
      <c r="A385" s="35" t="s">
        <v>351</v>
      </c>
      <c r="B385" s="35" t="s">
        <v>19</v>
      </c>
      <c r="C385" s="35"/>
      <c r="D385" s="40" t="s">
        <v>356</v>
      </c>
      <c r="E385" s="44">
        <v>680</v>
      </c>
      <c r="II385" s="28"/>
      <c r="IJ385" s="28"/>
    </row>
    <row r="386" s="27" customFormat="1" ht="18" customHeight="1" spans="1:244">
      <c r="A386" s="35" t="s">
        <v>351</v>
      </c>
      <c r="B386" s="35" t="s">
        <v>19</v>
      </c>
      <c r="C386" s="35" t="s">
        <v>12</v>
      </c>
      <c r="D386" s="40" t="s">
        <v>14</v>
      </c>
      <c r="E386" s="44">
        <v>600</v>
      </c>
      <c r="II386" s="28"/>
      <c r="IJ386" s="28"/>
    </row>
    <row r="387" s="27" customFormat="1" ht="18" customHeight="1" spans="1:244">
      <c r="A387" s="35" t="s">
        <v>351</v>
      </c>
      <c r="B387" s="35" t="s">
        <v>19</v>
      </c>
      <c r="C387" s="35" t="s">
        <v>15</v>
      </c>
      <c r="D387" s="40" t="s">
        <v>16</v>
      </c>
      <c r="E387" s="44">
        <v>50</v>
      </c>
      <c r="II387" s="28"/>
      <c r="IJ387" s="28"/>
    </row>
    <row r="388" s="27" customFormat="1" ht="18" customHeight="1" spans="1:244">
      <c r="A388" s="35" t="s">
        <v>351</v>
      </c>
      <c r="B388" s="35" t="s">
        <v>19</v>
      </c>
      <c r="C388" s="35" t="s">
        <v>87</v>
      </c>
      <c r="D388" s="40" t="s">
        <v>357</v>
      </c>
      <c r="E388" s="44">
        <v>30</v>
      </c>
      <c r="II388" s="28"/>
      <c r="IJ388" s="28"/>
    </row>
    <row r="389" s="27" customFormat="1" ht="18" customHeight="1" spans="1:244">
      <c r="A389" s="35" t="s">
        <v>358</v>
      </c>
      <c r="B389" s="35"/>
      <c r="C389" s="35"/>
      <c r="D389" s="40" t="s">
        <v>359</v>
      </c>
      <c r="E389" s="44">
        <v>23219.09</v>
      </c>
      <c r="II389" s="28"/>
      <c r="IJ389" s="28"/>
    </row>
    <row r="390" s="27" customFormat="1" ht="18" customHeight="1" spans="1:244">
      <c r="A390" s="35" t="s">
        <v>358</v>
      </c>
      <c r="B390" s="35" t="s">
        <v>12</v>
      </c>
      <c r="C390" s="35"/>
      <c r="D390" s="40" t="s">
        <v>360</v>
      </c>
      <c r="E390" s="44">
        <v>3823.66</v>
      </c>
      <c r="II390" s="28"/>
      <c r="IJ390" s="28"/>
    </row>
    <row r="391" s="27" customFormat="1" ht="18" customHeight="1" spans="1:244">
      <c r="A391" s="35" t="s">
        <v>358</v>
      </c>
      <c r="B391" s="35" t="s">
        <v>12</v>
      </c>
      <c r="C391" s="35" t="s">
        <v>46</v>
      </c>
      <c r="D391" s="40" t="s">
        <v>361</v>
      </c>
      <c r="E391" s="44">
        <v>3823.66</v>
      </c>
      <c r="II391" s="28"/>
      <c r="IJ391" s="28"/>
    </row>
    <row r="392" s="27" customFormat="1" ht="18" customHeight="1" spans="1:244">
      <c r="A392" s="35" t="s">
        <v>358</v>
      </c>
      <c r="B392" s="35" t="s">
        <v>15</v>
      </c>
      <c r="C392" s="35"/>
      <c r="D392" s="40" t="s">
        <v>362</v>
      </c>
      <c r="E392" s="44">
        <v>15911.49</v>
      </c>
      <c r="II392" s="28"/>
      <c r="IJ392" s="28"/>
    </row>
    <row r="393" s="27" customFormat="1" ht="18" customHeight="1" spans="1:244">
      <c r="A393" s="35" t="s">
        <v>358</v>
      </c>
      <c r="B393" s="35" t="s">
        <v>15</v>
      </c>
      <c r="C393" s="35" t="s">
        <v>12</v>
      </c>
      <c r="D393" s="40" t="s">
        <v>363</v>
      </c>
      <c r="E393" s="44">
        <v>15911.49</v>
      </c>
      <c r="II393" s="28"/>
      <c r="IJ393" s="28"/>
    </row>
    <row r="394" s="27" customFormat="1" ht="18" customHeight="1" spans="1:244">
      <c r="A394" s="35" t="s">
        <v>358</v>
      </c>
      <c r="B394" s="35" t="s">
        <v>25</v>
      </c>
      <c r="C394" s="35"/>
      <c r="D394" s="40" t="s">
        <v>364</v>
      </c>
      <c r="E394" s="44">
        <v>3483.94</v>
      </c>
      <c r="II394" s="28"/>
      <c r="IJ394" s="28"/>
    </row>
    <row r="395" s="27" customFormat="1" ht="18" customHeight="1" spans="1:244">
      <c r="A395" s="35" t="s">
        <v>358</v>
      </c>
      <c r="B395" s="35" t="s">
        <v>25</v>
      </c>
      <c r="C395" s="35" t="s">
        <v>15</v>
      </c>
      <c r="D395" s="40" t="s">
        <v>365</v>
      </c>
      <c r="E395" s="44">
        <v>3483.94</v>
      </c>
      <c r="II395" s="28"/>
      <c r="IJ395" s="28"/>
    </row>
    <row r="396" s="27" customFormat="1" ht="18" customHeight="1" spans="1:244">
      <c r="A396" s="35" t="s">
        <v>366</v>
      </c>
      <c r="B396" s="35"/>
      <c r="C396" s="35"/>
      <c r="D396" s="40" t="s">
        <v>367</v>
      </c>
      <c r="E396" s="44">
        <v>488.24</v>
      </c>
      <c r="II396" s="28"/>
      <c r="IJ396" s="28"/>
    </row>
    <row r="397" s="27" customFormat="1" ht="18" customHeight="1" spans="1:244">
      <c r="A397" s="35" t="s">
        <v>366</v>
      </c>
      <c r="B397" s="35" t="s">
        <v>12</v>
      </c>
      <c r="C397" s="35"/>
      <c r="D397" s="40" t="s">
        <v>368</v>
      </c>
      <c r="E397" s="44">
        <v>449.84</v>
      </c>
      <c r="II397" s="28"/>
      <c r="IJ397" s="28"/>
    </row>
    <row r="398" s="27" customFormat="1" ht="18" customHeight="1" spans="1:244">
      <c r="A398" s="35" t="s">
        <v>366</v>
      </c>
      <c r="B398" s="35" t="s">
        <v>12</v>
      </c>
      <c r="C398" s="35" t="s">
        <v>15</v>
      </c>
      <c r="D398" s="40" t="s">
        <v>16</v>
      </c>
      <c r="E398" s="44">
        <v>65</v>
      </c>
      <c r="II398" s="28"/>
      <c r="IJ398" s="28"/>
    </row>
    <row r="399" s="27" customFormat="1" ht="18" customHeight="1" spans="1:244">
      <c r="A399" s="35" t="s">
        <v>366</v>
      </c>
      <c r="B399" s="35" t="s">
        <v>12</v>
      </c>
      <c r="C399" s="35" t="s">
        <v>29</v>
      </c>
      <c r="D399" s="40" t="s">
        <v>30</v>
      </c>
      <c r="E399" s="44">
        <v>384.84</v>
      </c>
      <c r="II399" s="28"/>
      <c r="IJ399" s="28"/>
    </row>
    <row r="400" s="27" customFormat="1" ht="18" customHeight="1" spans="1:244">
      <c r="A400" s="35" t="s">
        <v>366</v>
      </c>
      <c r="B400" s="35" t="s">
        <v>19</v>
      </c>
      <c r="C400" s="35"/>
      <c r="D400" s="40" t="s">
        <v>369</v>
      </c>
      <c r="E400" s="44">
        <v>38.4</v>
      </c>
      <c r="II400" s="28"/>
      <c r="IJ400" s="28"/>
    </row>
    <row r="401" s="27" customFormat="1" ht="18" customHeight="1" spans="1:244">
      <c r="A401" s="35" t="s">
        <v>366</v>
      </c>
      <c r="B401" s="35" t="s">
        <v>19</v>
      </c>
      <c r="C401" s="35" t="s">
        <v>25</v>
      </c>
      <c r="D401" s="40" t="s">
        <v>370</v>
      </c>
      <c r="E401" s="44">
        <v>38.4</v>
      </c>
      <c r="II401" s="28"/>
      <c r="IJ401" s="28"/>
    </row>
    <row r="402" s="27" customFormat="1" ht="18" customHeight="1" spans="1:244">
      <c r="A402" s="35" t="s">
        <v>371</v>
      </c>
      <c r="B402" s="35"/>
      <c r="C402" s="35"/>
      <c r="D402" s="40" t="s">
        <v>372</v>
      </c>
      <c r="E402" s="44">
        <v>9954.95</v>
      </c>
      <c r="II402" s="28"/>
      <c r="IJ402" s="28"/>
    </row>
    <row r="403" s="27" customFormat="1" ht="18" customHeight="1" spans="1:244">
      <c r="A403" s="35" t="s">
        <v>371</v>
      </c>
      <c r="B403" s="35" t="s">
        <v>12</v>
      </c>
      <c r="C403" s="35"/>
      <c r="D403" s="40" t="s">
        <v>373</v>
      </c>
      <c r="E403" s="44">
        <v>2736.27</v>
      </c>
      <c r="II403" s="28"/>
      <c r="IJ403" s="28"/>
    </row>
    <row r="404" s="27" customFormat="1" ht="18" customHeight="1" spans="1:244">
      <c r="A404" s="35" t="s">
        <v>371</v>
      </c>
      <c r="B404" s="35" t="s">
        <v>12</v>
      </c>
      <c r="C404" s="35" t="s">
        <v>12</v>
      </c>
      <c r="D404" s="40" t="s">
        <v>14</v>
      </c>
      <c r="E404" s="44">
        <v>1754.88</v>
      </c>
      <c r="II404" s="28"/>
      <c r="IJ404" s="28"/>
    </row>
    <row r="405" s="27" customFormat="1" ht="18" customHeight="1" spans="1:244">
      <c r="A405" s="35" t="s">
        <v>371</v>
      </c>
      <c r="B405" s="35" t="s">
        <v>12</v>
      </c>
      <c r="C405" s="35" t="s">
        <v>38</v>
      </c>
      <c r="D405" s="40" t="s">
        <v>374</v>
      </c>
      <c r="E405" s="44">
        <v>65</v>
      </c>
      <c r="II405" s="28"/>
      <c r="IJ405" s="28"/>
    </row>
    <row r="406" s="27" customFormat="1" ht="18" customHeight="1" spans="1:244">
      <c r="A406" s="35" t="s">
        <v>371</v>
      </c>
      <c r="B406" s="35" t="s">
        <v>12</v>
      </c>
      <c r="C406" s="35" t="s">
        <v>29</v>
      </c>
      <c r="D406" s="40" t="s">
        <v>30</v>
      </c>
      <c r="E406" s="44">
        <v>788.98</v>
      </c>
      <c r="II406" s="28"/>
      <c r="IJ406" s="28"/>
    </row>
    <row r="407" s="27" customFormat="1" ht="18" customHeight="1" spans="1:244">
      <c r="A407" s="35" t="s">
        <v>371</v>
      </c>
      <c r="B407" s="35" t="s">
        <v>12</v>
      </c>
      <c r="C407" s="35" t="s">
        <v>46</v>
      </c>
      <c r="D407" s="40" t="s">
        <v>375</v>
      </c>
      <c r="E407" s="44">
        <v>127.41</v>
      </c>
      <c r="II407" s="28"/>
      <c r="IJ407" s="28"/>
    </row>
    <row r="408" s="27" customFormat="1" ht="18" customHeight="1" spans="1:244">
      <c r="A408" s="35" t="s">
        <v>371</v>
      </c>
      <c r="B408" s="35" t="s">
        <v>15</v>
      </c>
      <c r="C408" s="35"/>
      <c r="D408" s="40" t="s">
        <v>376</v>
      </c>
      <c r="E408" s="44">
        <v>5656.09</v>
      </c>
      <c r="II408" s="28"/>
      <c r="IJ408" s="28"/>
    </row>
    <row r="409" s="27" customFormat="1" ht="18" customHeight="1" spans="1:244">
      <c r="A409" s="35" t="s">
        <v>371</v>
      </c>
      <c r="B409" s="35" t="s">
        <v>15</v>
      </c>
      <c r="C409" s="35" t="s">
        <v>12</v>
      </c>
      <c r="D409" s="40" t="s">
        <v>14</v>
      </c>
      <c r="E409" s="44">
        <v>5656.09</v>
      </c>
      <c r="II409" s="28"/>
      <c r="IJ409" s="28"/>
    </row>
    <row r="410" s="27" customFormat="1" ht="18" customHeight="1" spans="1:244">
      <c r="A410" s="35" t="s">
        <v>371</v>
      </c>
      <c r="B410" s="35" t="s">
        <v>19</v>
      </c>
      <c r="C410" s="35"/>
      <c r="D410" s="40" t="s">
        <v>377</v>
      </c>
      <c r="E410" s="44">
        <v>132.59</v>
      </c>
      <c r="II410" s="28"/>
      <c r="IJ410" s="28"/>
    </row>
    <row r="411" s="27" customFormat="1" ht="18" customHeight="1" spans="1:244">
      <c r="A411" s="35" t="s">
        <v>371</v>
      </c>
      <c r="B411" s="35" t="s">
        <v>19</v>
      </c>
      <c r="C411" s="35" t="s">
        <v>12</v>
      </c>
      <c r="D411" s="40" t="s">
        <v>14</v>
      </c>
      <c r="E411" s="44">
        <v>117.39</v>
      </c>
      <c r="II411" s="28"/>
      <c r="IJ411" s="28"/>
    </row>
    <row r="412" s="27" customFormat="1" ht="18" customHeight="1" spans="1:244">
      <c r="A412" s="35" t="s">
        <v>371</v>
      </c>
      <c r="B412" s="35" t="s">
        <v>19</v>
      </c>
      <c r="C412" s="35" t="s">
        <v>17</v>
      </c>
      <c r="D412" s="40" t="s">
        <v>378</v>
      </c>
      <c r="E412" s="44">
        <v>15.2</v>
      </c>
      <c r="II412" s="28"/>
      <c r="IJ412" s="28"/>
    </row>
    <row r="413" s="27" customFormat="1" ht="18" customHeight="1" spans="1:244">
      <c r="A413" s="35" t="s">
        <v>371</v>
      </c>
      <c r="B413" s="35" t="s">
        <v>46</v>
      </c>
      <c r="C413" s="35"/>
      <c r="D413" s="40" t="s">
        <v>379</v>
      </c>
      <c r="E413" s="44">
        <v>1430</v>
      </c>
      <c r="II413" s="28"/>
      <c r="IJ413" s="28"/>
    </row>
    <row r="414" s="27" customFormat="1" ht="18" customHeight="1" spans="1:244">
      <c r="A414" s="35" t="s">
        <v>371</v>
      </c>
      <c r="B414" s="35" t="s">
        <v>46</v>
      </c>
      <c r="C414" s="35" t="s">
        <v>46</v>
      </c>
      <c r="D414" s="40" t="s">
        <v>380</v>
      </c>
      <c r="E414" s="44">
        <v>1430</v>
      </c>
      <c r="II414" s="28"/>
      <c r="IJ414" s="28"/>
    </row>
    <row r="415" s="27" customFormat="1" ht="18" customHeight="1" spans="1:244">
      <c r="A415" s="35" t="s">
        <v>381</v>
      </c>
      <c r="B415" s="35"/>
      <c r="C415" s="35"/>
      <c r="D415" s="40" t="s">
        <v>382</v>
      </c>
      <c r="E415" s="44">
        <v>20000</v>
      </c>
      <c r="II415" s="28"/>
      <c r="IJ415" s="28"/>
    </row>
    <row r="416" s="27" customFormat="1" ht="18" customHeight="1" spans="1:244">
      <c r="A416" s="35" t="s">
        <v>383</v>
      </c>
      <c r="B416" s="35"/>
      <c r="C416" s="35"/>
      <c r="D416" s="40" t="s">
        <v>384</v>
      </c>
      <c r="E416" s="44">
        <v>587.59</v>
      </c>
      <c r="II416" s="28"/>
      <c r="IJ416" s="28"/>
    </row>
    <row r="417" s="27" customFormat="1" ht="18" customHeight="1" spans="1:248">
      <c r="A417" s="35" t="s">
        <v>383</v>
      </c>
      <c r="B417" s="35" t="s">
        <v>15</v>
      </c>
      <c r="C417" s="35"/>
      <c r="D417" s="40" t="s">
        <v>385</v>
      </c>
      <c r="E417" s="44">
        <v>587.59</v>
      </c>
      <c r="II417" s="28"/>
      <c r="IJ417" s="28"/>
    </row>
    <row r="418" s="27" customFormat="1" ht="18" customHeight="1" spans="1:248">
      <c r="A418" s="35" t="s">
        <v>383</v>
      </c>
      <c r="B418" s="35" t="s">
        <v>15</v>
      </c>
      <c r="C418" s="35" t="s">
        <v>12</v>
      </c>
      <c r="D418" s="40" t="s">
        <v>386</v>
      </c>
      <c r="E418" s="44">
        <v>587.59</v>
      </c>
      <c r="II418" s="28"/>
      <c r="IJ418" s="28"/>
    </row>
    <row r="419" s="27" customFormat="1" ht="18" customHeight="1" spans="1:248">
      <c r="A419" s="35" t="s">
        <v>387</v>
      </c>
      <c r="B419" s="35"/>
      <c r="C419" s="35"/>
      <c r="D419" s="40" t="s">
        <v>388</v>
      </c>
      <c r="E419" s="44">
        <v>67900</v>
      </c>
      <c r="II419" s="28"/>
      <c r="IJ419" s="28"/>
    </row>
    <row r="420" s="27" customFormat="1" ht="18" customHeight="1" spans="1:248">
      <c r="A420" s="35" t="s">
        <v>387</v>
      </c>
      <c r="B420" s="35" t="s">
        <v>25</v>
      </c>
      <c r="C420" s="35"/>
      <c r="D420" s="40" t="s">
        <v>389</v>
      </c>
      <c r="E420" s="44">
        <v>67900</v>
      </c>
      <c r="II420" s="28"/>
      <c r="IJ420" s="28"/>
    </row>
    <row r="421" s="27" customFormat="1" ht="18" customHeight="1" spans="1:248">
      <c r="A421" s="35" t="s">
        <v>387</v>
      </c>
      <c r="B421" s="35" t="s">
        <v>25</v>
      </c>
      <c r="C421" s="35" t="s">
        <v>46</v>
      </c>
      <c r="D421" s="40" t="s">
        <v>390</v>
      </c>
      <c r="E421" s="44">
        <v>67900</v>
      </c>
      <c r="II421" s="28"/>
      <c r="IJ421" s="28"/>
    </row>
    <row r="422" s="27" customFormat="1" ht="18" customHeight="1" spans="1:248">
      <c r="II422" s="28"/>
      <c r="IJ422" s="28"/>
    </row>
    <row r="423" s="27" customFormat="1" ht="18" customHeight="1" spans="1:248">
      <c r="II423" s="28"/>
      <c r="IJ423" s="28"/>
    </row>
    <row r="424" s="27" customFormat="1" ht="23" hidden="1" customHeight="1" spans="1:248">
      <c r="A424" s="14">
        <v>2010101</v>
      </c>
      <c r="B424">
        <v>1936.76</v>
      </c>
      <c r="II424" s="28"/>
      <c r="IJ424" s="28"/>
    </row>
    <row r="425" s="27" customFormat="1" ht="23" hidden="1" customHeight="1" spans="1:248">
      <c r="A425" s="14">
        <v>2010102</v>
      </c>
      <c r="B425">
        <v>307.79</v>
      </c>
      <c r="II425" s="28"/>
      <c r="IJ425" s="28"/>
    </row>
    <row r="426" hidden="1" spans="1:248">
      <c r="A426" s="14">
        <v>2010104</v>
      </c>
      <c r="B426">
        <v>188.78</v>
      </c>
    </row>
    <row r="427" hidden="1" spans="1:248">
      <c r="A427" s="14">
        <v>2010105</v>
      </c>
      <c r="B427">
        <v>40</v>
      </c>
    </row>
    <row r="428" s="27" customFormat="1" hidden="1" spans="1:248">
      <c r="A428" s="14">
        <v>2010108</v>
      </c>
      <c r="B428">
        <v>188.32</v>
      </c>
      <c r="II428" s="28"/>
      <c r="IJ428" s="28"/>
      <c r="IK428"/>
      <c r="IL428"/>
      <c r="IM428"/>
      <c r="IN428"/>
    </row>
    <row r="429" s="27" customFormat="1" hidden="1" spans="1:248">
      <c r="A429" s="15">
        <v>20111</v>
      </c>
      <c r="B429">
        <v>8503.16</v>
      </c>
      <c r="II429" s="28"/>
      <c r="IJ429" s="28"/>
      <c r="IK429"/>
      <c r="IL429"/>
      <c r="IM429"/>
      <c r="IN429"/>
    </row>
    <row r="430" s="27" customFormat="1" hidden="1" spans="1:248">
      <c r="A430" s="15">
        <v>2011101</v>
      </c>
      <c r="B430">
        <v>5266.91</v>
      </c>
      <c r="II430" s="28"/>
      <c r="IJ430" s="28"/>
      <c r="IK430"/>
      <c r="IL430"/>
      <c r="IM430"/>
      <c r="IN430"/>
    </row>
    <row r="431" s="27" customFormat="1" hidden="1" spans="1:248">
      <c r="A431" s="15">
        <v>2011102</v>
      </c>
      <c r="B431">
        <v>878.73</v>
      </c>
      <c r="II431" s="28"/>
      <c r="IJ431" s="28"/>
      <c r="IK431"/>
      <c r="IL431"/>
      <c r="IM431"/>
      <c r="IN431"/>
    </row>
    <row r="432" s="27" customFormat="1" hidden="1" spans="1:248">
      <c r="A432" s="15">
        <v>2011105</v>
      </c>
      <c r="B432">
        <v>164.99</v>
      </c>
      <c r="II432" s="28"/>
      <c r="IJ432" s="28"/>
      <c r="IK432"/>
      <c r="IL432"/>
      <c r="IM432"/>
      <c r="IN432"/>
    </row>
    <row r="433" s="27" customFormat="1" hidden="1" spans="1:248">
      <c r="A433" s="15">
        <v>2011106</v>
      </c>
      <c r="B433">
        <v>550.53</v>
      </c>
      <c r="II433" s="28"/>
      <c r="IJ433" s="28"/>
      <c r="IK433"/>
      <c r="IL433"/>
      <c r="IM433"/>
      <c r="IN433"/>
    </row>
    <row r="434" s="27" customFormat="1" hidden="1" spans="1:248">
      <c r="A434" s="15">
        <v>2011199</v>
      </c>
      <c r="B434">
        <v>1642</v>
      </c>
      <c r="II434" s="28"/>
      <c r="IJ434" s="28"/>
      <c r="IK434"/>
      <c r="IL434"/>
      <c r="IM434"/>
      <c r="IN434"/>
    </row>
    <row r="435" s="27" customFormat="1" hidden="1" spans="1:248">
      <c r="A435" s="15">
        <v>20102</v>
      </c>
      <c r="B435">
        <v>2042.92</v>
      </c>
      <c r="II435" s="28"/>
      <c r="IJ435" s="28"/>
      <c r="IK435"/>
      <c r="IL435"/>
      <c r="IM435"/>
      <c r="IN435"/>
    </row>
    <row r="436" s="27" customFormat="1" hidden="1" spans="1:248">
      <c r="A436" s="15">
        <v>2010201</v>
      </c>
      <c r="B436">
        <v>1466.81</v>
      </c>
      <c r="II436" s="28"/>
      <c r="IJ436" s="28"/>
      <c r="IK436"/>
      <c r="IL436"/>
      <c r="IM436"/>
      <c r="IN436"/>
    </row>
    <row r="437" s="27" customFormat="1" hidden="1" spans="1:248">
      <c r="A437" s="15">
        <v>2010202</v>
      </c>
      <c r="B437">
        <v>438.77</v>
      </c>
      <c r="II437" s="28"/>
      <c r="IJ437" s="28"/>
      <c r="IK437"/>
      <c r="IL437"/>
      <c r="IM437"/>
      <c r="IN437"/>
    </row>
    <row r="438" s="27" customFormat="1" hidden="1" spans="1:248">
      <c r="A438" s="15">
        <v>2010204</v>
      </c>
      <c r="B438">
        <v>137.34</v>
      </c>
      <c r="II438" s="28"/>
      <c r="IJ438" s="28"/>
      <c r="IK438"/>
      <c r="IL438"/>
      <c r="IM438"/>
      <c r="IN438"/>
    </row>
    <row r="439" s="27" customFormat="1" hidden="1" spans="1:248">
      <c r="A439" s="15">
        <v>20103</v>
      </c>
      <c r="B439">
        <v>8576.01</v>
      </c>
      <c r="II439" s="28"/>
      <c r="IJ439" s="28"/>
      <c r="IK439"/>
      <c r="IL439"/>
      <c r="IM439"/>
      <c r="IN439"/>
    </row>
    <row r="440" s="27" customFormat="1" hidden="1" spans="1:248">
      <c r="A440" s="15">
        <v>2010301</v>
      </c>
      <c r="B440">
        <v>4092.74</v>
      </c>
      <c r="II440" s="28"/>
      <c r="IJ440" s="28"/>
      <c r="IK440"/>
      <c r="IL440"/>
      <c r="IM440"/>
      <c r="IN440"/>
    </row>
    <row r="441" s="27" customFormat="1" hidden="1" spans="1:248">
      <c r="A441" s="15">
        <v>2010302</v>
      </c>
      <c r="B441">
        <v>1507.13</v>
      </c>
      <c r="II441" s="28"/>
      <c r="IJ441" s="28"/>
      <c r="IK441"/>
      <c r="IL441"/>
      <c r="IM441"/>
      <c r="IN441"/>
    </row>
    <row r="442" s="27" customFormat="1" hidden="1" spans="1:248">
      <c r="A442" s="15">
        <v>2010303</v>
      </c>
      <c r="B442">
        <v>101.08</v>
      </c>
      <c r="II442" s="28"/>
      <c r="IJ442" s="28"/>
      <c r="IK442"/>
      <c r="IL442"/>
      <c r="IM442"/>
      <c r="IN442"/>
    </row>
    <row r="443" s="27" customFormat="1" hidden="1" spans="1:248">
      <c r="A443" s="15">
        <v>2010304</v>
      </c>
      <c r="B443">
        <v>156.49</v>
      </c>
      <c r="II443" s="28"/>
      <c r="IJ443" s="28"/>
      <c r="IK443"/>
      <c r="IL443"/>
      <c r="IM443"/>
      <c r="IN443"/>
    </row>
    <row r="444" s="27" customFormat="1" hidden="1" spans="1:248">
      <c r="A444" s="15">
        <v>2010350</v>
      </c>
      <c r="B444">
        <v>2718.57</v>
      </c>
      <c r="II444" s="28"/>
      <c r="IJ444" s="28"/>
      <c r="IK444"/>
      <c r="IL444"/>
      <c r="IM444"/>
      <c r="IN444"/>
    </row>
    <row r="445" s="27" customFormat="1" hidden="1" spans="1:248">
      <c r="A445" s="15">
        <v>20140</v>
      </c>
      <c r="B445">
        <v>1093.38</v>
      </c>
      <c r="II445" s="28"/>
      <c r="IJ445" s="28"/>
      <c r="IK445"/>
      <c r="IL445"/>
      <c r="IM445"/>
      <c r="IN445"/>
    </row>
    <row r="446" s="27" customFormat="1" hidden="1" spans="1:248">
      <c r="A446" s="15">
        <v>2014001</v>
      </c>
      <c r="B446">
        <v>553.01</v>
      </c>
      <c r="II446" s="28"/>
      <c r="IJ446" s="28"/>
      <c r="IK446"/>
      <c r="IL446"/>
      <c r="IM446"/>
      <c r="IN446"/>
    </row>
    <row r="447" s="27" customFormat="1" hidden="1" spans="1:248">
      <c r="A447" s="15">
        <v>2014004</v>
      </c>
      <c r="B447">
        <v>540.37</v>
      </c>
      <c r="II447" s="28"/>
      <c r="IJ447" s="28"/>
      <c r="IK447"/>
      <c r="IL447"/>
      <c r="IM447"/>
      <c r="IN447"/>
    </row>
    <row r="448" s="27" customFormat="1" hidden="1" spans="1:248">
      <c r="A448" s="15">
        <v>20105</v>
      </c>
      <c r="B448">
        <v>6014.42</v>
      </c>
      <c r="II448" s="28"/>
      <c r="IJ448" s="28"/>
      <c r="IK448"/>
      <c r="IL448"/>
      <c r="IM448"/>
      <c r="IN448"/>
    </row>
    <row r="449" s="27" customFormat="1" hidden="1" spans="1:248">
      <c r="A449" s="15">
        <v>2010501</v>
      </c>
      <c r="B449">
        <v>1023.92</v>
      </c>
      <c r="II449" s="28"/>
      <c r="IJ449" s="28"/>
      <c r="IK449"/>
      <c r="IL449"/>
      <c r="IM449"/>
      <c r="IN449"/>
    </row>
    <row r="450" s="27" customFormat="1" hidden="1" spans="1:248">
      <c r="A450" s="15">
        <v>2010504</v>
      </c>
      <c r="B450">
        <v>4500</v>
      </c>
      <c r="II450" s="28"/>
      <c r="IJ450" s="28"/>
      <c r="IK450"/>
      <c r="IL450"/>
      <c r="IM450"/>
      <c r="IN450"/>
    </row>
    <row r="451" s="27" customFormat="1" hidden="1" spans="1:248">
      <c r="A451" s="15">
        <v>2010505</v>
      </c>
      <c r="B451">
        <v>118.75</v>
      </c>
      <c r="II451" s="28"/>
      <c r="IJ451" s="28"/>
      <c r="IK451"/>
      <c r="IL451"/>
      <c r="IM451"/>
      <c r="IN451"/>
    </row>
    <row r="452" s="27" customFormat="1" hidden="1" spans="1:248">
      <c r="A452" s="15">
        <v>2010507</v>
      </c>
      <c r="B452">
        <v>100</v>
      </c>
      <c r="II452" s="28"/>
      <c r="IJ452" s="28"/>
      <c r="IK452"/>
      <c r="IL452"/>
      <c r="IM452"/>
      <c r="IN452"/>
    </row>
    <row r="453" s="27" customFormat="1" hidden="1" spans="1:248">
      <c r="A453" s="15">
        <v>2010508</v>
      </c>
      <c r="B453">
        <v>271.75</v>
      </c>
      <c r="II453" s="28"/>
      <c r="IJ453" s="28"/>
      <c r="IK453"/>
      <c r="IL453"/>
      <c r="IM453"/>
      <c r="IN453"/>
    </row>
    <row r="454" s="27" customFormat="1" hidden="1" spans="1:248">
      <c r="A454" s="15">
        <v>20106</v>
      </c>
      <c r="B454">
        <v>6316.15</v>
      </c>
      <c r="II454" s="28"/>
      <c r="IJ454" s="28"/>
      <c r="IK454"/>
      <c r="IL454"/>
      <c r="IM454"/>
      <c r="IN454"/>
    </row>
    <row r="455" s="27" customFormat="1" hidden="1" spans="1:248">
      <c r="A455" s="15">
        <v>2010601</v>
      </c>
      <c r="B455">
        <v>3630.45</v>
      </c>
      <c r="II455" s="28"/>
      <c r="IJ455" s="28"/>
      <c r="IK455"/>
      <c r="IL455"/>
      <c r="IM455"/>
      <c r="IN455"/>
    </row>
    <row r="456" s="27" customFormat="1" hidden="1" spans="1:248">
      <c r="A456" s="15">
        <v>2010602</v>
      </c>
      <c r="B456">
        <v>2685.7</v>
      </c>
      <c r="II456" s="28"/>
      <c r="IJ456" s="28"/>
      <c r="IK456"/>
      <c r="IL456"/>
      <c r="IM456"/>
      <c r="IN456"/>
    </row>
    <row r="457" s="27" customFormat="1" hidden="1" spans="1:248">
      <c r="A457" s="15">
        <v>20108</v>
      </c>
      <c r="B457">
        <v>2574.88</v>
      </c>
      <c r="II457" s="28"/>
      <c r="IJ457" s="28"/>
      <c r="IK457"/>
      <c r="IL457"/>
      <c r="IM457"/>
      <c r="IN457"/>
    </row>
    <row r="458" s="27" customFormat="1" hidden="1" spans="1:248">
      <c r="A458" s="15">
        <v>2010801</v>
      </c>
      <c r="B458">
        <v>1564.27</v>
      </c>
      <c r="II458" s="28"/>
      <c r="IJ458" s="28"/>
      <c r="IK458"/>
      <c r="IL458"/>
      <c r="IM458"/>
      <c r="IN458"/>
    </row>
    <row r="459" s="27" customFormat="1" hidden="1" spans="1:248">
      <c r="A459" s="15">
        <v>2010804</v>
      </c>
      <c r="B459">
        <v>1010.61</v>
      </c>
      <c r="II459" s="28"/>
      <c r="IJ459" s="28"/>
      <c r="IK459"/>
      <c r="IL459"/>
      <c r="IM459"/>
      <c r="IN459"/>
    </row>
    <row r="460" s="27" customFormat="1" hidden="1" spans="1:248">
      <c r="A460" s="15">
        <v>20132</v>
      </c>
      <c r="B460">
        <v>2594.52</v>
      </c>
      <c r="II460" s="28"/>
      <c r="IJ460" s="28"/>
      <c r="IK460"/>
      <c r="IL460"/>
      <c r="IM460"/>
      <c r="IN460"/>
    </row>
    <row r="461" s="27" customFormat="1" hidden="1" spans="1:248">
      <c r="A461" s="15">
        <v>2013201</v>
      </c>
      <c r="B461">
        <v>1658.08</v>
      </c>
      <c r="II461" s="28"/>
      <c r="IJ461" s="28"/>
      <c r="IK461"/>
      <c r="IL461"/>
      <c r="IM461"/>
      <c r="IN461"/>
    </row>
    <row r="462" s="27" customFormat="1" hidden="1" spans="1:248">
      <c r="A462" s="15">
        <v>2013202</v>
      </c>
      <c r="B462">
        <v>817.75</v>
      </c>
      <c r="II462" s="28"/>
      <c r="IJ462" s="28"/>
      <c r="IK462"/>
      <c r="IL462"/>
      <c r="IM462"/>
      <c r="IN462"/>
    </row>
    <row r="463" s="27" customFormat="1" hidden="1" spans="1:248">
      <c r="A463" s="15">
        <v>2013299</v>
      </c>
      <c r="B463">
        <v>118.69</v>
      </c>
      <c r="II463" s="28"/>
      <c r="IJ463" s="28"/>
      <c r="IK463"/>
      <c r="IL463"/>
      <c r="IM463"/>
      <c r="IN463"/>
    </row>
    <row r="464" s="27" customFormat="1" hidden="1" spans="1:248">
      <c r="A464" s="15">
        <v>20138</v>
      </c>
      <c r="B464">
        <v>10636.72</v>
      </c>
      <c r="II464" s="28"/>
      <c r="IJ464" s="28"/>
      <c r="IK464"/>
      <c r="IL464"/>
      <c r="IM464"/>
      <c r="IN464"/>
    </row>
    <row r="465" s="27" customFormat="1" hidden="1" spans="1:248">
      <c r="A465" s="15">
        <v>2013801</v>
      </c>
      <c r="B465">
        <v>7374.85</v>
      </c>
      <c r="II465" s="28"/>
      <c r="IJ465" s="28"/>
      <c r="IK465"/>
      <c r="IL465"/>
      <c r="IM465"/>
      <c r="IN465"/>
    </row>
    <row r="466" s="27" customFormat="1" hidden="1" spans="1:248">
      <c r="A466" s="15">
        <v>2013802</v>
      </c>
      <c r="B466">
        <v>265.64</v>
      </c>
      <c r="II466" s="28"/>
      <c r="IJ466" s="28"/>
      <c r="IK466"/>
      <c r="IL466"/>
      <c r="IM466"/>
      <c r="IN466"/>
    </row>
    <row r="467" s="27" customFormat="1" hidden="1" spans="1:248">
      <c r="A467" s="15">
        <v>2013804</v>
      </c>
      <c r="B467">
        <v>23.09</v>
      </c>
      <c r="II467" s="28"/>
      <c r="IJ467" s="28"/>
      <c r="IK467"/>
      <c r="IL467"/>
      <c r="IM467"/>
      <c r="IN467"/>
    </row>
    <row r="468" s="27" customFormat="1" hidden="1" spans="1:248">
      <c r="A468" s="15">
        <v>2013805</v>
      </c>
      <c r="B468">
        <v>421.89</v>
      </c>
      <c r="II468" s="28"/>
      <c r="IJ468" s="28"/>
      <c r="IK468"/>
      <c r="IL468"/>
      <c r="IM468"/>
      <c r="IN468"/>
    </row>
    <row r="469" s="27" customFormat="1" hidden="1" spans="1:248">
      <c r="A469" s="15">
        <v>2013810</v>
      </c>
      <c r="B469">
        <v>122.6</v>
      </c>
      <c r="II469" s="28"/>
      <c r="IJ469" s="28"/>
      <c r="IK469"/>
      <c r="IL469"/>
      <c r="IM469"/>
      <c r="IN469"/>
    </row>
    <row r="470" s="27" customFormat="1" hidden="1" spans="1:248">
      <c r="A470" s="15">
        <v>2013816</v>
      </c>
      <c r="B470">
        <v>23.09</v>
      </c>
      <c r="II470" s="28"/>
      <c r="IJ470" s="28"/>
      <c r="IK470"/>
      <c r="IL470"/>
      <c r="IM470"/>
      <c r="IN470"/>
    </row>
    <row r="471" s="27" customFormat="1" hidden="1" spans="1:248">
      <c r="A471" s="15">
        <v>2013850</v>
      </c>
      <c r="B471">
        <v>2405.56</v>
      </c>
      <c r="II471" s="28"/>
      <c r="IJ471" s="28"/>
      <c r="IK471"/>
      <c r="IL471"/>
      <c r="IM471"/>
      <c r="IN471"/>
    </row>
    <row r="472" s="27" customFormat="1" hidden="1" spans="1:248">
      <c r="A472" s="15">
        <v>20141</v>
      </c>
      <c r="B472">
        <v>1886.65</v>
      </c>
      <c r="II472" s="28"/>
      <c r="IJ472" s="28"/>
      <c r="IK472"/>
      <c r="IL472"/>
      <c r="IM472"/>
      <c r="IN472"/>
    </row>
    <row r="473" s="27" customFormat="1" hidden="1" spans="1:248">
      <c r="A473" s="15">
        <v>2014101</v>
      </c>
      <c r="B473">
        <v>969.05</v>
      </c>
      <c r="II473" s="28"/>
      <c r="IJ473" s="28"/>
      <c r="IK473"/>
      <c r="IL473"/>
      <c r="IM473"/>
      <c r="IN473"/>
    </row>
    <row r="474" s="27" customFormat="1" hidden="1" spans="1:248">
      <c r="A474" s="15">
        <v>2014102</v>
      </c>
      <c r="B474">
        <v>917.6</v>
      </c>
      <c r="II474" s="28"/>
      <c r="IJ474" s="28"/>
      <c r="IK474"/>
      <c r="IL474"/>
      <c r="IM474"/>
      <c r="IN474"/>
    </row>
    <row r="475" s="27" customFormat="1" hidden="1" spans="1:248">
      <c r="A475" s="15">
        <v>20123</v>
      </c>
      <c r="B475">
        <v>15.95</v>
      </c>
      <c r="II475" s="28"/>
      <c r="IJ475" s="28"/>
      <c r="IK475"/>
      <c r="IL475"/>
      <c r="IM475"/>
      <c r="IN475"/>
    </row>
    <row r="476" s="27" customFormat="1" hidden="1" spans="1:248">
      <c r="A476" s="15">
        <v>2012304</v>
      </c>
      <c r="B476">
        <v>15.95</v>
      </c>
      <c r="II476" s="28"/>
      <c r="IJ476" s="28"/>
      <c r="IK476"/>
      <c r="IL476"/>
      <c r="IM476"/>
      <c r="IN476"/>
    </row>
    <row r="477" s="27" customFormat="1" hidden="1" spans="1:248">
      <c r="A477" s="15">
        <v>20134</v>
      </c>
      <c r="B477">
        <v>883.77</v>
      </c>
      <c r="II477" s="28"/>
      <c r="IJ477" s="28"/>
      <c r="IK477"/>
      <c r="IL477"/>
      <c r="IM477"/>
      <c r="IN477"/>
    </row>
    <row r="478" s="27" customFormat="1" hidden="1" spans="1:248">
      <c r="A478" s="15">
        <v>2013401</v>
      </c>
      <c r="B478">
        <v>494.87</v>
      </c>
      <c r="II478" s="28"/>
      <c r="IJ478" s="28"/>
      <c r="IK478"/>
      <c r="IL478"/>
      <c r="IM478"/>
      <c r="IN478"/>
    </row>
    <row r="479" s="27" customFormat="1" hidden="1" spans="1:248">
      <c r="A479" s="15">
        <v>2013402</v>
      </c>
      <c r="B479">
        <v>125.05</v>
      </c>
      <c r="II479" s="28"/>
      <c r="IJ479" s="28"/>
      <c r="IK479"/>
      <c r="IL479"/>
      <c r="IM479"/>
      <c r="IN479"/>
    </row>
    <row r="480" s="27" customFormat="1" hidden="1" spans="1:248">
      <c r="A480" s="15">
        <v>2013404</v>
      </c>
      <c r="B480">
        <v>242.95</v>
      </c>
      <c r="II480" s="28"/>
      <c r="IJ480" s="28"/>
      <c r="IK480"/>
      <c r="IL480"/>
      <c r="IM480"/>
      <c r="IN480"/>
    </row>
    <row r="481" s="27" customFormat="1" hidden="1" spans="1:248">
      <c r="A481" s="15">
        <v>2013405</v>
      </c>
      <c r="B481">
        <v>13.3</v>
      </c>
      <c r="II481" s="28"/>
      <c r="IJ481" s="28"/>
      <c r="IK481"/>
      <c r="IL481"/>
      <c r="IM481"/>
      <c r="IN481"/>
    </row>
    <row r="482" s="27" customFormat="1" hidden="1" spans="1:248">
      <c r="A482" s="15">
        <v>2013499</v>
      </c>
      <c r="B482">
        <v>7.6</v>
      </c>
      <c r="II482" s="28"/>
      <c r="IJ482" s="28"/>
      <c r="IK482"/>
      <c r="IL482"/>
      <c r="IM482"/>
      <c r="IN482"/>
    </row>
    <row r="483" s="27" customFormat="1" hidden="1" spans="1:248">
      <c r="A483" s="15">
        <v>20129</v>
      </c>
      <c r="B483">
        <v>3002.28</v>
      </c>
      <c r="II483" s="28"/>
      <c r="IJ483" s="28"/>
      <c r="IK483"/>
      <c r="IL483"/>
      <c r="IM483"/>
      <c r="IN483"/>
    </row>
    <row r="484" s="27" customFormat="1" hidden="1" spans="1:248">
      <c r="A484" s="15">
        <v>2012901</v>
      </c>
      <c r="B484">
        <v>1769.27</v>
      </c>
      <c r="II484" s="28"/>
      <c r="IJ484" s="28"/>
      <c r="IK484"/>
      <c r="IL484"/>
      <c r="IM484"/>
      <c r="IN484"/>
    </row>
    <row r="485" s="27" customFormat="1" hidden="1" spans="1:248">
      <c r="A485" s="15">
        <v>2012902</v>
      </c>
      <c r="B485">
        <v>475.3</v>
      </c>
      <c r="II485" s="28"/>
      <c r="IJ485" s="28"/>
      <c r="IK485"/>
      <c r="IL485"/>
      <c r="IM485"/>
      <c r="IN485"/>
    </row>
    <row r="486" s="27" customFormat="1" hidden="1" spans="1:248">
      <c r="A486" s="15">
        <v>2012950</v>
      </c>
      <c r="B486">
        <v>656.51</v>
      </c>
      <c r="II486" s="28"/>
      <c r="IJ486" s="28"/>
      <c r="IK486"/>
      <c r="IL486"/>
      <c r="IM486"/>
      <c r="IN486"/>
    </row>
    <row r="487" s="27" customFormat="1" hidden="1" spans="1:248">
      <c r="A487" s="15">
        <v>2012999</v>
      </c>
      <c r="B487">
        <v>101.2</v>
      </c>
      <c r="II487" s="28"/>
      <c r="IJ487" s="28"/>
      <c r="IK487"/>
      <c r="IL487"/>
      <c r="IM487"/>
      <c r="IN487"/>
    </row>
    <row r="488" s="27" customFormat="1" hidden="1" spans="1:248">
      <c r="A488" s="15">
        <v>20131</v>
      </c>
      <c r="B488">
        <v>7581.9</v>
      </c>
      <c r="II488" s="28"/>
      <c r="IJ488" s="28"/>
      <c r="IK488"/>
      <c r="IL488"/>
      <c r="IM488"/>
      <c r="IN488"/>
    </row>
    <row r="489" s="27" customFormat="1" hidden="1" spans="1:248">
      <c r="A489" s="15">
        <v>2013101</v>
      </c>
      <c r="B489">
        <v>5573.49</v>
      </c>
      <c r="II489" s="28"/>
      <c r="IJ489" s="28"/>
      <c r="IK489"/>
      <c r="IL489"/>
      <c r="IM489"/>
      <c r="IN489"/>
    </row>
    <row r="490" s="27" customFormat="1" hidden="1" spans="1:248">
      <c r="A490" s="15">
        <v>2013102</v>
      </c>
      <c r="B490">
        <v>669.1</v>
      </c>
      <c r="II490" s="28"/>
      <c r="IJ490" s="28"/>
      <c r="IK490"/>
      <c r="IL490"/>
      <c r="IM490"/>
      <c r="IN490"/>
    </row>
    <row r="491" s="27" customFormat="1" hidden="1" spans="1:248">
      <c r="A491" s="15">
        <v>2013199</v>
      </c>
      <c r="B491">
        <v>1339.31</v>
      </c>
      <c r="II491" s="28"/>
      <c r="IJ491" s="28"/>
      <c r="IK491"/>
      <c r="IL491"/>
      <c r="IM491"/>
      <c r="IN491"/>
    </row>
    <row r="492" s="27" customFormat="1" hidden="1" spans="1:248">
      <c r="A492" s="15">
        <v>20126</v>
      </c>
      <c r="B492">
        <v>552.83</v>
      </c>
      <c r="II492" s="28"/>
      <c r="IJ492" s="28"/>
      <c r="IK492"/>
      <c r="IL492"/>
      <c r="IM492"/>
      <c r="IN492"/>
    </row>
    <row r="493" s="27" customFormat="1" hidden="1" spans="1:248">
      <c r="A493" s="15">
        <v>2012601</v>
      </c>
      <c r="B493">
        <v>485.95</v>
      </c>
      <c r="II493" s="28"/>
      <c r="IJ493" s="28"/>
      <c r="IK493"/>
      <c r="IL493"/>
      <c r="IM493"/>
      <c r="IN493"/>
    </row>
    <row r="494" s="27" customFormat="1" hidden="1" spans="1:248">
      <c r="A494" s="15">
        <v>2012604</v>
      </c>
      <c r="B494">
        <v>66.88</v>
      </c>
      <c r="II494" s="28"/>
      <c r="IJ494" s="28"/>
      <c r="IK494"/>
      <c r="IL494"/>
      <c r="IM494"/>
      <c r="IN494"/>
    </row>
    <row r="495" s="27" customFormat="1" hidden="1" spans="1:248">
      <c r="A495" s="15">
        <v>20199</v>
      </c>
      <c r="B495">
        <v>7925.9</v>
      </c>
      <c r="II495" s="28"/>
      <c r="IJ495" s="28"/>
      <c r="IK495"/>
      <c r="IL495"/>
      <c r="IM495"/>
      <c r="IN495"/>
    </row>
    <row r="496" s="27" customFormat="1" hidden="1" spans="1:248">
      <c r="A496" s="15">
        <v>2019999</v>
      </c>
      <c r="B496">
        <v>7925.9</v>
      </c>
      <c r="II496" s="28"/>
      <c r="IJ496" s="28"/>
      <c r="IK496"/>
      <c r="IL496"/>
      <c r="IM496"/>
      <c r="IN496"/>
    </row>
    <row r="497" s="27" customFormat="1" hidden="1" spans="1:248">
      <c r="A497" s="15">
        <v>20128</v>
      </c>
      <c r="B497">
        <v>1199.63</v>
      </c>
      <c r="II497" s="28"/>
      <c r="IJ497" s="28"/>
      <c r="IK497"/>
      <c r="IL497"/>
      <c r="IM497"/>
      <c r="IN497"/>
    </row>
    <row r="498" s="27" customFormat="1" hidden="1" spans="1:248">
      <c r="A498" s="15">
        <v>2012801</v>
      </c>
      <c r="B498">
        <v>986.19</v>
      </c>
      <c r="II498" s="28"/>
      <c r="IJ498" s="28"/>
      <c r="IK498"/>
      <c r="IL498"/>
      <c r="IM498"/>
      <c r="IN498"/>
    </row>
    <row r="499" s="27" customFormat="1" hidden="1" spans="1:248">
      <c r="A499" s="15">
        <v>2012802</v>
      </c>
      <c r="B499">
        <v>200.64</v>
      </c>
      <c r="II499" s="28"/>
      <c r="IJ499" s="28"/>
      <c r="IK499"/>
      <c r="IL499"/>
      <c r="IM499"/>
      <c r="IN499"/>
    </row>
    <row r="500" s="27" customFormat="1" hidden="1" spans="1:248">
      <c r="A500" s="15">
        <v>2012899</v>
      </c>
      <c r="B500">
        <v>12.8</v>
      </c>
      <c r="II500" s="28"/>
      <c r="IJ500" s="28"/>
      <c r="IK500"/>
      <c r="IL500"/>
      <c r="IM500"/>
      <c r="IN500"/>
    </row>
    <row r="501" s="27" customFormat="1" hidden="1" spans="1:248">
      <c r="A501" s="15">
        <v>20139</v>
      </c>
      <c r="B501">
        <v>1586.04</v>
      </c>
      <c r="II501" s="28"/>
      <c r="IJ501" s="28"/>
      <c r="IK501"/>
      <c r="IL501"/>
      <c r="IM501"/>
      <c r="IN501"/>
    </row>
    <row r="502" s="27" customFormat="1" hidden="1" spans="1:248">
      <c r="A502" s="15">
        <v>2013901</v>
      </c>
      <c r="B502">
        <v>466.44</v>
      </c>
      <c r="II502" s="28"/>
      <c r="IJ502" s="28"/>
      <c r="IK502"/>
      <c r="IL502"/>
      <c r="IM502"/>
      <c r="IN502"/>
    </row>
    <row r="503" s="27" customFormat="1" hidden="1" spans="1:248">
      <c r="A503" s="15">
        <v>2013902</v>
      </c>
      <c r="B503">
        <v>1119.6</v>
      </c>
      <c r="II503" s="28"/>
      <c r="IJ503" s="28"/>
      <c r="IK503"/>
      <c r="IL503"/>
      <c r="IM503"/>
      <c r="IN503"/>
    </row>
    <row r="504" s="27" customFormat="1" hidden="1" spans="1:248">
      <c r="A504" s="15">
        <v>20133</v>
      </c>
      <c r="B504">
        <v>1351.15</v>
      </c>
      <c r="II504" s="28"/>
      <c r="IJ504" s="28"/>
      <c r="IK504"/>
      <c r="IL504"/>
      <c r="IM504"/>
      <c r="IN504"/>
    </row>
    <row r="505" s="27" customFormat="1" hidden="1" spans="1:248">
      <c r="A505" s="15">
        <v>2013301</v>
      </c>
      <c r="B505">
        <v>930.18</v>
      </c>
      <c r="II505" s="28"/>
      <c r="IJ505" s="28"/>
      <c r="IK505"/>
      <c r="IL505"/>
      <c r="IM505"/>
      <c r="IN505"/>
    </row>
    <row r="506" s="27" customFormat="1" hidden="1" spans="1:248">
      <c r="A506" s="15">
        <v>2013302</v>
      </c>
      <c r="B506">
        <v>356.55</v>
      </c>
      <c r="II506" s="28"/>
      <c r="IJ506" s="28"/>
      <c r="IK506"/>
      <c r="IL506"/>
      <c r="IM506"/>
      <c r="IN506"/>
    </row>
    <row r="507" s="27" customFormat="1" hidden="1" spans="1:248">
      <c r="A507" s="15">
        <v>2013350</v>
      </c>
      <c r="B507">
        <v>60.62</v>
      </c>
      <c r="II507" s="28"/>
      <c r="IJ507" s="28"/>
      <c r="IK507"/>
      <c r="IL507"/>
      <c r="IM507"/>
      <c r="IN507"/>
    </row>
    <row r="508" s="27" customFormat="1" hidden="1" spans="1:248">
      <c r="A508" s="15">
        <v>2013399</v>
      </c>
      <c r="B508">
        <v>3.8</v>
      </c>
      <c r="II508" s="28"/>
      <c r="IJ508" s="28"/>
      <c r="IK508"/>
      <c r="IL508"/>
      <c r="IM508"/>
      <c r="IN508"/>
    </row>
    <row r="509" s="27" customFormat="1" hidden="1" spans="1:248">
      <c r="A509" s="15">
        <v>20137</v>
      </c>
      <c r="B509">
        <v>594.22</v>
      </c>
      <c r="II509" s="28"/>
      <c r="IJ509" s="28"/>
      <c r="IK509"/>
      <c r="IL509"/>
      <c r="IM509"/>
      <c r="IN509"/>
    </row>
    <row r="510" s="27" customFormat="1" hidden="1" spans="1:248">
      <c r="A510" s="15">
        <v>2013701</v>
      </c>
      <c r="B510">
        <v>358.96</v>
      </c>
      <c r="II510" s="28"/>
      <c r="IJ510" s="28"/>
      <c r="IK510"/>
      <c r="IL510"/>
      <c r="IM510"/>
      <c r="IN510"/>
    </row>
    <row r="511" s="27" customFormat="1" hidden="1" spans="1:248">
      <c r="A511" s="15">
        <v>2013702</v>
      </c>
      <c r="B511">
        <v>204.06</v>
      </c>
      <c r="II511" s="28"/>
      <c r="IJ511" s="28"/>
      <c r="IK511"/>
      <c r="IL511"/>
      <c r="IM511"/>
      <c r="IN511"/>
    </row>
    <row r="512" s="27" customFormat="1" hidden="1" spans="1:248">
      <c r="A512" s="15">
        <v>2013799</v>
      </c>
      <c r="B512">
        <v>31.2</v>
      </c>
      <c r="II512" s="28"/>
      <c r="IJ512" s="28"/>
      <c r="IK512"/>
      <c r="IL512"/>
      <c r="IM512"/>
      <c r="IN512"/>
    </row>
    <row r="513" s="27" customFormat="1" hidden="1" spans="1:248">
      <c r="A513" s="15">
        <v>20113</v>
      </c>
      <c r="B513">
        <v>1589.17</v>
      </c>
      <c r="II513" s="28"/>
      <c r="IJ513" s="28"/>
      <c r="IK513"/>
      <c r="IL513"/>
      <c r="IM513"/>
      <c r="IN513"/>
    </row>
    <row r="514" s="27" customFormat="1" hidden="1" spans="1:248">
      <c r="A514" s="15">
        <v>2011301</v>
      </c>
      <c r="B514">
        <v>1554.51</v>
      </c>
      <c r="II514" s="28"/>
      <c r="IJ514" s="28"/>
      <c r="IK514"/>
      <c r="IL514"/>
      <c r="IM514"/>
      <c r="IN514"/>
    </row>
    <row r="515" s="27" customFormat="1" hidden="1" spans="1:248">
      <c r="A515" s="15">
        <v>2011302</v>
      </c>
      <c r="B515">
        <v>7.6</v>
      </c>
      <c r="II515" s="28"/>
      <c r="IJ515" s="28"/>
      <c r="IK515"/>
      <c r="IL515"/>
      <c r="IM515"/>
      <c r="IN515"/>
    </row>
    <row r="516" s="27" customFormat="1" hidden="1" spans="1:248">
      <c r="A516" s="15">
        <v>2011308</v>
      </c>
      <c r="B516">
        <v>20.9</v>
      </c>
      <c r="II516" s="28"/>
      <c r="IJ516" s="28"/>
      <c r="IK516"/>
      <c r="IL516"/>
      <c r="IM516"/>
      <c r="IN516"/>
    </row>
    <row r="517" s="27" customFormat="1" hidden="1" spans="1:248">
      <c r="A517" s="15">
        <v>2011399</v>
      </c>
      <c r="B517">
        <v>6.16</v>
      </c>
      <c r="II517" s="28"/>
      <c r="IJ517" s="28"/>
      <c r="IK517"/>
      <c r="IL517"/>
      <c r="IM517"/>
      <c r="IN517"/>
    </row>
    <row r="518" s="27" customFormat="1" hidden="1" spans="1:248">
      <c r="A518" s="15">
        <v>20104</v>
      </c>
      <c r="B518">
        <v>3525.19</v>
      </c>
      <c r="II518" s="28"/>
      <c r="IJ518" s="28"/>
      <c r="IK518"/>
      <c r="IL518"/>
      <c r="IM518"/>
      <c r="IN518"/>
    </row>
    <row r="519" s="27" customFormat="1" hidden="1" spans="1:248">
      <c r="A519" s="15">
        <v>2010401</v>
      </c>
      <c r="B519">
        <v>2980.7</v>
      </c>
      <c r="II519" s="28"/>
      <c r="IJ519" s="28"/>
      <c r="IK519"/>
      <c r="IL519"/>
      <c r="IM519"/>
      <c r="IN519"/>
    </row>
    <row r="520" s="27" customFormat="1" hidden="1" spans="1:248">
      <c r="A520" s="15">
        <v>2010402</v>
      </c>
      <c r="B520">
        <v>377.7</v>
      </c>
      <c r="II520" s="28"/>
      <c r="IJ520" s="28"/>
      <c r="IK520"/>
      <c r="IL520"/>
      <c r="IM520"/>
      <c r="IN520"/>
    </row>
    <row r="521" s="27" customFormat="1" hidden="1" spans="1:248">
      <c r="A521" s="15">
        <v>2010450</v>
      </c>
      <c r="B521">
        <v>166.79</v>
      </c>
      <c r="II521" s="28"/>
      <c r="IJ521" s="28"/>
      <c r="IK521"/>
      <c r="IL521"/>
      <c r="IM521"/>
      <c r="IN521"/>
    </row>
    <row r="522" s="27" customFormat="1" hidden="1" spans="1:248">
      <c r="A522" s="15">
        <v>20107</v>
      </c>
      <c r="B522">
        <v>12082</v>
      </c>
      <c r="II522" s="28"/>
      <c r="IJ522" s="28"/>
      <c r="IK522"/>
      <c r="IL522"/>
      <c r="IM522"/>
      <c r="IN522"/>
    </row>
    <row r="523" s="27" customFormat="1" hidden="1" spans="1:248">
      <c r="A523" s="15">
        <v>2010710</v>
      </c>
      <c r="B523">
        <v>12082</v>
      </c>
      <c r="II523" s="28"/>
      <c r="IJ523" s="28"/>
      <c r="IK523"/>
      <c r="IL523"/>
      <c r="IM523"/>
      <c r="IN523"/>
    </row>
    <row r="524" s="27" customFormat="1" hidden="1" spans="1:248">
      <c r="A524" s="15">
        <v>20136</v>
      </c>
      <c r="B524">
        <v>40</v>
      </c>
      <c r="II524" s="28"/>
      <c r="IJ524" s="28"/>
      <c r="IK524"/>
      <c r="IL524"/>
      <c r="IM524"/>
      <c r="IN524"/>
    </row>
    <row r="525" s="27" customFormat="1" hidden="1" spans="1:248">
      <c r="A525" s="15">
        <v>2013602</v>
      </c>
      <c r="B525">
        <v>40</v>
      </c>
      <c r="II525" s="28"/>
      <c r="IJ525" s="28"/>
      <c r="IK525"/>
      <c r="IL525"/>
      <c r="IM525"/>
      <c r="IN525"/>
    </row>
    <row r="526" s="27" customFormat="1" hidden="1" spans="1:248">
      <c r="A526" s="15">
        <v>208</v>
      </c>
      <c r="B526">
        <v>129940.104213</v>
      </c>
      <c r="II526" s="28"/>
      <c r="IJ526" s="28"/>
      <c r="IK526"/>
      <c r="IL526"/>
      <c r="IM526"/>
      <c r="IN526"/>
    </row>
    <row r="527" s="27" customFormat="1" hidden="1" spans="1:248">
      <c r="A527" s="15">
        <v>20805</v>
      </c>
      <c r="B527">
        <v>87616.714213</v>
      </c>
      <c r="II527" s="28"/>
      <c r="IJ527" s="28"/>
      <c r="IK527"/>
      <c r="IL527"/>
      <c r="IM527"/>
      <c r="IN527"/>
    </row>
    <row r="528" s="27" customFormat="1" hidden="1" spans="1:248">
      <c r="A528" s="15">
        <v>2080505</v>
      </c>
      <c r="B528">
        <v>35111.796142</v>
      </c>
      <c r="II528" s="28"/>
      <c r="IJ528" s="28"/>
      <c r="IK528"/>
      <c r="IL528"/>
      <c r="IM528"/>
      <c r="IN528"/>
    </row>
    <row r="529" s="27" customFormat="1" hidden="1" spans="1:248">
      <c r="A529" s="15">
        <v>2080506</v>
      </c>
      <c r="B529">
        <v>15996.918071</v>
      </c>
      <c r="II529" s="28"/>
      <c r="IJ529" s="28"/>
      <c r="IK529"/>
      <c r="IL529"/>
      <c r="IM529"/>
      <c r="IN529"/>
    </row>
    <row r="530" s="27" customFormat="1" hidden="1" spans="1:248">
      <c r="A530" s="15">
        <v>2080507</v>
      </c>
      <c r="B530">
        <v>35500</v>
      </c>
      <c r="II530" s="28"/>
      <c r="IJ530" s="28"/>
      <c r="IK530"/>
      <c r="IL530"/>
      <c r="IM530"/>
      <c r="IN530"/>
    </row>
    <row r="531" s="27" customFormat="1" hidden="1" spans="1:248">
      <c r="A531" s="15">
        <v>2080599</v>
      </c>
      <c r="B531">
        <v>1008</v>
      </c>
      <c r="II531" s="28"/>
      <c r="IJ531" s="28"/>
      <c r="IK531"/>
      <c r="IL531"/>
      <c r="IM531"/>
      <c r="IN531"/>
    </row>
    <row r="532" s="27" customFormat="1" hidden="1" spans="1:248">
      <c r="A532" s="15">
        <v>20899</v>
      </c>
      <c r="B532">
        <v>2085.86</v>
      </c>
      <c r="II532" s="28"/>
      <c r="IJ532" s="28"/>
      <c r="IK532"/>
      <c r="IL532"/>
      <c r="IM532"/>
      <c r="IN532"/>
    </row>
    <row r="533" s="27" customFormat="1" hidden="1" spans="1:248">
      <c r="A533" s="15">
        <v>2089999</v>
      </c>
      <c r="B533">
        <v>2085.86</v>
      </c>
      <c r="II533" s="28"/>
      <c r="IJ533" s="28"/>
      <c r="IK533"/>
      <c r="IL533"/>
      <c r="IM533"/>
      <c r="IN533"/>
    </row>
    <row r="534" s="27" customFormat="1" hidden="1" spans="1:248">
      <c r="A534" s="15">
        <v>20802</v>
      </c>
      <c r="B534">
        <v>1791.26</v>
      </c>
      <c r="II534" s="28"/>
      <c r="IJ534" s="28"/>
      <c r="IK534"/>
      <c r="IL534"/>
      <c r="IM534"/>
      <c r="IN534"/>
    </row>
    <row r="535" s="27" customFormat="1" hidden="1" spans="1:248">
      <c r="A535" s="15">
        <v>2080201</v>
      </c>
      <c r="B535">
        <v>1342.77</v>
      </c>
      <c r="II535" s="28"/>
      <c r="IJ535" s="28"/>
      <c r="IK535"/>
      <c r="IL535"/>
      <c r="IM535"/>
      <c r="IN535"/>
    </row>
    <row r="536" s="27" customFormat="1" hidden="1" spans="1:248">
      <c r="A536" s="15">
        <v>2080202</v>
      </c>
      <c r="B536">
        <v>307.51</v>
      </c>
      <c r="II536" s="28"/>
      <c r="IJ536" s="28"/>
      <c r="IK536"/>
      <c r="IL536"/>
      <c r="IM536"/>
      <c r="IN536"/>
    </row>
    <row r="537" s="27" customFormat="1" hidden="1" spans="1:248">
      <c r="A537" s="15">
        <v>2080299</v>
      </c>
      <c r="B537">
        <v>140.98</v>
      </c>
      <c r="II537" s="28"/>
      <c r="IJ537" s="28"/>
      <c r="IK537"/>
      <c r="IL537"/>
      <c r="IM537"/>
      <c r="IN537"/>
    </row>
    <row r="538" s="27" customFormat="1" hidden="1" spans="1:248">
      <c r="A538" s="15">
        <v>20820</v>
      </c>
      <c r="B538">
        <v>479.6</v>
      </c>
      <c r="II538" s="28"/>
      <c r="IJ538" s="28"/>
      <c r="IK538"/>
      <c r="IL538"/>
      <c r="IM538"/>
      <c r="IN538"/>
    </row>
    <row r="539" s="27" customFormat="1" hidden="1" spans="1:248">
      <c r="A539" s="15">
        <v>2082002</v>
      </c>
      <c r="B539">
        <v>479.6</v>
      </c>
      <c r="II539" s="28"/>
      <c r="IJ539" s="28"/>
      <c r="IK539"/>
      <c r="IL539"/>
      <c r="IM539"/>
      <c r="IN539"/>
    </row>
    <row r="540" s="27" customFormat="1" hidden="1" spans="1:248">
      <c r="A540" s="15">
        <v>20810</v>
      </c>
      <c r="B540">
        <v>2709.89</v>
      </c>
      <c r="II540" s="28"/>
      <c r="IJ540" s="28"/>
      <c r="IK540"/>
      <c r="IL540"/>
      <c r="IM540"/>
      <c r="IN540"/>
    </row>
    <row r="541" s="27" customFormat="1" hidden="1" spans="1:248">
      <c r="A541" s="15">
        <v>2081002</v>
      </c>
      <c r="B541">
        <v>24.32</v>
      </c>
      <c r="II541" s="28"/>
      <c r="IJ541" s="28"/>
      <c r="IK541"/>
      <c r="IL541"/>
      <c r="IM541"/>
      <c r="IN541"/>
    </row>
    <row r="542" s="27" customFormat="1" hidden="1" spans="1:248">
      <c r="A542" s="15">
        <v>2081004</v>
      </c>
      <c r="B542">
        <v>917.89</v>
      </c>
      <c r="II542" s="28"/>
      <c r="IJ542" s="28"/>
      <c r="IK542"/>
      <c r="IL542"/>
      <c r="IM542"/>
      <c r="IN542"/>
    </row>
    <row r="543" s="27" customFormat="1" hidden="1" spans="1:248">
      <c r="A543" s="15">
        <v>2081005</v>
      </c>
      <c r="B543">
        <v>1767.68</v>
      </c>
      <c r="II543" s="28"/>
      <c r="IJ543" s="28"/>
      <c r="IK543"/>
      <c r="IL543"/>
      <c r="IM543"/>
      <c r="IN543"/>
    </row>
    <row r="544" s="27" customFormat="1" hidden="1" spans="1:248">
      <c r="A544" s="15">
        <v>20808</v>
      </c>
      <c r="B544">
        <v>4266</v>
      </c>
      <c r="II544" s="28"/>
      <c r="IJ544" s="28"/>
      <c r="IK544"/>
      <c r="IL544"/>
      <c r="IM544"/>
      <c r="IN544"/>
    </row>
    <row r="545" s="27" customFormat="1" hidden="1" spans="1:248">
      <c r="A545" s="15">
        <v>2080899</v>
      </c>
      <c r="B545">
        <v>4266</v>
      </c>
      <c r="II545" s="28"/>
      <c r="IJ545" s="28"/>
      <c r="IK545"/>
      <c r="IL545"/>
      <c r="IM545"/>
      <c r="IN545"/>
    </row>
    <row r="546" s="27" customFormat="1" hidden="1" spans="1:248">
      <c r="A546" s="15">
        <v>20801</v>
      </c>
      <c r="B546">
        <v>10643.06</v>
      </c>
      <c r="II546" s="28"/>
      <c r="IJ546" s="28"/>
      <c r="IK546"/>
      <c r="IL546"/>
      <c r="IM546"/>
      <c r="IN546"/>
    </row>
    <row r="547" s="27" customFormat="1" hidden="1" spans="1:248">
      <c r="A547" s="15">
        <v>2080101</v>
      </c>
      <c r="B547">
        <v>2507.2</v>
      </c>
      <c r="II547" s="28"/>
      <c r="IJ547" s="28"/>
      <c r="IK547"/>
      <c r="IL547"/>
      <c r="IM547"/>
      <c r="IN547"/>
    </row>
    <row r="548" s="27" customFormat="1" hidden="1" spans="1:248">
      <c r="A548" s="15">
        <v>2080102</v>
      </c>
      <c r="B548">
        <v>102.05</v>
      </c>
      <c r="II548" s="28"/>
      <c r="IJ548" s="28"/>
      <c r="IK548"/>
      <c r="IL548"/>
      <c r="IM548"/>
      <c r="IN548"/>
    </row>
    <row r="549" s="27" customFormat="1" hidden="1" spans="1:248">
      <c r="A549" s="15">
        <v>2080106</v>
      </c>
      <c r="B549">
        <v>623.93</v>
      </c>
      <c r="II549" s="28"/>
      <c r="IJ549" s="28"/>
      <c r="IK549"/>
      <c r="IL549"/>
      <c r="IM549"/>
      <c r="IN549"/>
    </row>
    <row r="550" s="27" customFormat="1" hidden="1" spans="1:248">
      <c r="A550" s="15">
        <v>2080109</v>
      </c>
      <c r="B550">
        <v>1298.97</v>
      </c>
      <c r="II550" s="28"/>
      <c r="IJ550" s="28"/>
      <c r="IK550"/>
      <c r="IL550"/>
      <c r="IM550"/>
      <c r="IN550"/>
    </row>
    <row r="551" s="27" customFormat="1" hidden="1" spans="1:248">
      <c r="A551" s="15">
        <v>2080110</v>
      </c>
      <c r="B551">
        <v>304.91</v>
      </c>
      <c r="II551" s="28"/>
      <c r="IJ551" s="28"/>
      <c r="IK551"/>
      <c r="IL551"/>
      <c r="IM551"/>
      <c r="IN551"/>
    </row>
    <row r="552" s="27" customFormat="1" hidden="1" spans="1:248">
      <c r="A552" s="15">
        <v>2080113</v>
      </c>
      <c r="B552">
        <v>6.84</v>
      </c>
      <c r="II552" s="28"/>
      <c r="IJ552" s="28"/>
      <c r="IK552"/>
      <c r="IL552"/>
      <c r="IM552"/>
      <c r="IN552"/>
    </row>
    <row r="553" s="27" customFormat="1" hidden="1" spans="1:248">
      <c r="A553" s="15">
        <v>2080199</v>
      </c>
      <c r="B553">
        <v>5799.16</v>
      </c>
      <c r="II553" s="28"/>
      <c r="IJ553" s="28"/>
      <c r="IK553"/>
      <c r="IL553"/>
      <c r="IM553"/>
      <c r="IN553"/>
    </row>
    <row r="554" s="27" customFormat="1" hidden="1" spans="1:248">
      <c r="A554" s="15">
        <v>20811</v>
      </c>
      <c r="B554">
        <v>2662.58</v>
      </c>
      <c r="II554" s="28"/>
      <c r="IJ554" s="28"/>
      <c r="IK554"/>
      <c r="IL554"/>
      <c r="IM554"/>
      <c r="IN554"/>
    </row>
    <row r="555" s="27" customFormat="1" hidden="1" spans="1:248">
      <c r="A555" s="15">
        <v>2081101</v>
      </c>
      <c r="B555">
        <v>580.8</v>
      </c>
      <c r="II555" s="28"/>
      <c r="IJ555" s="28"/>
      <c r="IK555"/>
      <c r="IL555"/>
      <c r="IM555"/>
      <c r="IN555"/>
    </row>
    <row r="556" s="27" customFormat="1" hidden="1" spans="1:248">
      <c r="A556" s="15">
        <v>2081104</v>
      </c>
      <c r="B556">
        <v>43.78</v>
      </c>
      <c r="II556" s="28"/>
      <c r="IJ556" s="28"/>
      <c r="IK556"/>
      <c r="IL556"/>
      <c r="IM556"/>
      <c r="IN556"/>
    </row>
    <row r="557" s="27" customFormat="1" hidden="1" spans="1:248">
      <c r="A557" s="15">
        <v>2081107</v>
      </c>
      <c r="B557">
        <v>270</v>
      </c>
      <c r="II557" s="28"/>
      <c r="IJ557" s="28"/>
      <c r="IK557"/>
      <c r="IL557"/>
      <c r="IM557"/>
      <c r="IN557"/>
    </row>
    <row r="558" s="27" customFormat="1" hidden="1" spans="1:248">
      <c r="A558" s="15">
        <v>2081199</v>
      </c>
      <c r="B558">
        <v>1768</v>
      </c>
      <c r="II558" s="28"/>
      <c r="IJ558" s="28"/>
      <c r="IK558"/>
      <c r="IL558"/>
      <c r="IM558"/>
      <c r="IN558"/>
    </row>
    <row r="559" s="27" customFormat="1" hidden="1" spans="1:248">
      <c r="A559" s="15">
        <v>20828</v>
      </c>
      <c r="B559">
        <v>1597.48</v>
      </c>
      <c r="II559" s="28"/>
      <c r="IJ559" s="28"/>
      <c r="IK559"/>
      <c r="IL559"/>
      <c r="IM559"/>
      <c r="IN559"/>
    </row>
    <row r="560" s="27" customFormat="1" hidden="1" spans="1:248">
      <c r="A560" s="15">
        <v>2082801</v>
      </c>
      <c r="B560">
        <v>826.2</v>
      </c>
      <c r="II560" s="28"/>
      <c r="IJ560" s="28"/>
      <c r="IK560"/>
      <c r="IL560"/>
      <c r="IM560"/>
      <c r="IN560"/>
    </row>
    <row r="561" s="27" customFormat="1" hidden="1" spans="1:248">
      <c r="A561" s="15">
        <v>2082805</v>
      </c>
      <c r="B561">
        <v>434.18</v>
      </c>
      <c r="II561" s="28"/>
      <c r="IJ561" s="28"/>
      <c r="IK561"/>
      <c r="IL561"/>
      <c r="IM561"/>
      <c r="IN561"/>
    </row>
    <row r="562" s="27" customFormat="1" hidden="1" spans="1:248">
      <c r="A562" s="15">
        <v>2082899</v>
      </c>
      <c r="B562">
        <v>337.1</v>
      </c>
      <c r="II562" s="28"/>
      <c r="IJ562" s="28"/>
      <c r="IK562"/>
      <c r="IL562"/>
      <c r="IM562"/>
      <c r="IN562"/>
    </row>
    <row r="563" s="27" customFormat="1" hidden="1" spans="1:248">
      <c r="A563" s="15">
        <v>20809</v>
      </c>
      <c r="B563">
        <v>5886.5</v>
      </c>
      <c r="II563" s="28"/>
      <c r="IJ563" s="28"/>
      <c r="IK563"/>
      <c r="IL563"/>
      <c r="IM563"/>
      <c r="IN563"/>
    </row>
    <row r="564" s="27" customFormat="1" hidden="1" spans="1:248">
      <c r="A564" s="15">
        <v>2080902</v>
      </c>
      <c r="B564">
        <v>359.1</v>
      </c>
      <c r="II564" s="28"/>
      <c r="IJ564" s="28"/>
      <c r="IK564"/>
      <c r="IL564"/>
      <c r="IM564"/>
      <c r="IN564"/>
    </row>
    <row r="565" s="27" customFormat="1" hidden="1" spans="1:248">
      <c r="A565" s="15">
        <v>2080903</v>
      </c>
      <c r="B565">
        <v>801.4</v>
      </c>
      <c r="II565" s="28"/>
      <c r="IJ565" s="28"/>
      <c r="IK565"/>
      <c r="IL565"/>
      <c r="IM565"/>
      <c r="IN565"/>
    </row>
    <row r="566" s="27" customFormat="1" hidden="1" spans="1:248">
      <c r="A566" s="15">
        <v>2080999</v>
      </c>
      <c r="B566">
        <v>4726</v>
      </c>
      <c r="II566" s="28"/>
      <c r="IJ566" s="28"/>
      <c r="IK566"/>
      <c r="IL566"/>
      <c r="IM566"/>
      <c r="IN566"/>
    </row>
    <row r="567" s="27" customFormat="1" hidden="1" spans="1:248">
      <c r="A567" s="15">
        <v>20827</v>
      </c>
      <c r="B567">
        <v>4301.16</v>
      </c>
      <c r="II567" s="28"/>
      <c r="IJ567" s="28"/>
      <c r="IK567"/>
      <c r="IL567"/>
      <c r="IM567"/>
      <c r="IN567"/>
    </row>
    <row r="568" s="27" customFormat="1" hidden="1" spans="1:248">
      <c r="A568" s="15">
        <v>2082702</v>
      </c>
      <c r="B568">
        <v>21.16</v>
      </c>
      <c r="II568" s="28"/>
      <c r="IJ568" s="28"/>
      <c r="IK568"/>
      <c r="IL568"/>
      <c r="IM568"/>
      <c r="IN568"/>
    </row>
    <row r="569" s="27" customFormat="1" hidden="1" spans="1:248">
      <c r="A569" s="15">
        <v>2082799</v>
      </c>
      <c r="B569">
        <v>4280</v>
      </c>
      <c r="II569" s="28"/>
      <c r="IJ569" s="28"/>
      <c r="IK569"/>
      <c r="IL569"/>
      <c r="IM569"/>
      <c r="IN569"/>
    </row>
    <row r="570" s="27" customFormat="1" hidden="1" spans="1:248">
      <c r="A570" s="15">
        <v>20807</v>
      </c>
      <c r="B570">
        <v>1250</v>
      </c>
      <c r="II570" s="28"/>
      <c r="IJ570" s="28"/>
      <c r="IK570"/>
      <c r="IL570"/>
      <c r="IM570"/>
      <c r="IN570"/>
    </row>
    <row r="571" s="27" customFormat="1" hidden="1" spans="1:248">
      <c r="A571" s="15">
        <v>2080799</v>
      </c>
      <c r="B571">
        <v>1250</v>
      </c>
      <c r="II571" s="28"/>
      <c r="IJ571" s="28"/>
      <c r="IK571"/>
      <c r="IL571"/>
      <c r="IM571"/>
      <c r="IN571"/>
    </row>
    <row r="572" s="27" customFormat="1" hidden="1" spans="1:248">
      <c r="A572" s="15">
        <v>20819</v>
      </c>
      <c r="B572">
        <v>4350</v>
      </c>
      <c r="II572" s="28"/>
      <c r="IJ572" s="28"/>
      <c r="IK572"/>
      <c r="IL572"/>
      <c r="IM572"/>
      <c r="IN572"/>
    </row>
    <row r="573" s="27" customFormat="1" hidden="1" spans="1:248">
      <c r="A573" s="15">
        <v>2081901</v>
      </c>
      <c r="B573">
        <v>4350</v>
      </c>
      <c r="II573" s="28"/>
      <c r="IJ573" s="28"/>
      <c r="IK573"/>
      <c r="IL573"/>
      <c r="IM573"/>
      <c r="IN573"/>
    </row>
    <row r="574" s="27" customFormat="1" hidden="1" spans="1:248">
      <c r="A574" s="15">
        <v>20826</v>
      </c>
      <c r="B574">
        <v>300</v>
      </c>
      <c r="II574" s="28"/>
      <c r="IJ574" s="28"/>
      <c r="IK574"/>
      <c r="IL574"/>
      <c r="IM574"/>
      <c r="IN574"/>
    </row>
    <row r="575" s="27" customFormat="1" hidden="1" spans="1:248">
      <c r="A575" s="15">
        <v>2082699</v>
      </c>
      <c r="B575">
        <v>300</v>
      </c>
      <c r="II575" s="28"/>
      <c r="IJ575" s="28"/>
      <c r="IK575"/>
      <c r="IL575"/>
      <c r="IM575"/>
      <c r="IN575"/>
    </row>
    <row r="576" s="27" customFormat="1" hidden="1" spans="1:248">
      <c r="A576" s="15">
        <v>210</v>
      </c>
      <c r="B576">
        <v>64781.295787</v>
      </c>
      <c r="II576" s="28"/>
      <c r="IJ576" s="28"/>
      <c r="IK576"/>
      <c r="IL576"/>
      <c r="IM576"/>
      <c r="IN576"/>
    </row>
    <row r="577" s="27" customFormat="1" hidden="1" spans="1:248">
      <c r="A577" s="15">
        <v>21011</v>
      </c>
      <c r="B577">
        <v>24563.405787</v>
      </c>
      <c r="II577" s="28"/>
      <c r="IJ577" s="28"/>
      <c r="IK577"/>
      <c r="IL577"/>
      <c r="IM577"/>
      <c r="IN577"/>
    </row>
    <row r="578" s="27" customFormat="1" hidden="1" spans="1:248">
      <c r="A578" s="15">
        <v>2101101</v>
      </c>
      <c r="B578">
        <v>7858.06</v>
      </c>
      <c r="II578" s="28"/>
      <c r="IJ578" s="28"/>
      <c r="IK578"/>
      <c r="IL578"/>
      <c r="IM578"/>
      <c r="IN578"/>
    </row>
    <row r="579" s="27" customFormat="1" hidden="1" spans="1:248">
      <c r="A579" s="15">
        <v>2101102</v>
      </c>
      <c r="B579">
        <v>2772.465787</v>
      </c>
      <c r="II579" s="28"/>
      <c r="IJ579" s="28"/>
      <c r="IK579"/>
      <c r="IL579"/>
      <c r="IM579"/>
      <c r="IN579"/>
    </row>
    <row r="580" s="27" customFormat="1" hidden="1" spans="1:248">
      <c r="A580" s="15">
        <v>2101103</v>
      </c>
      <c r="B580">
        <v>544.11</v>
      </c>
      <c r="II580" s="28"/>
      <c r="IJ580" s="28"/>
      <c r="IK580"/>
      <c r="IL580"/>
      <c r="IM580"/>
      <c r="IN580"/>
    </row>
    <row r="581" s="27" customFormat="1" hidden="1" spans="1:248">
      <c r="A581" s="15">
        <v>2101199</v>
      </c>
      <c r="B581">
        <v>13388.77</v>
      </c>
      <c r="II581" s="28"/>
      <c r="IJ581" s="28"/>
      <c r="IK581"/>
      <c r="IL581"/>
      <c r="IM581"/>
      <c r="IN581"/>
    </row>
    <row r="582" s="27" customFormat="1" hidden="1" spans="1:248">
      <c r="A582" s="15">
        <v>21001</v>
      </c>
      <c r="B582">
        <v>2473.15</v>
      </c>
      <c r="II582" s="28"/>
      <c r="IJ582" s="28"/>
      <c r="IK582"/>
      <c r="IL582"/>
      <c r="IM582"/>
      <c r="IN582"/>
    </row>
    <row r="583" s="27" customFormat="1" hidden="1" spans="1:248">
      <c r="A583" s="15">
        <v>2100101</v>
      </c>
      <c r="B583">
        <v>1955.63</v>
      </c>
      <c r="II583" s="28"/>
      <c r="IJ583" s="28"/>
      <c r="IK583"/>
      <c r="IL583"/>
      <c r="IM583"/>
      <c r="IN583"/>
    </row>
    <row r="584" s="27" customFormat="1" hidden="1" spans="1:248">
      <c r="A584" s="15">
        <v>2100199</v>
      </c>
      <c r="B584">
        <v>517.52</v>
      </c>
      <c r="II584" s="28"/>
      <c r="IJ584" s="28"/>
      <c r="IK584"/>
      <c r="IL584"/>
      <c r="IM584"/>
      <c r="IN584"/>
    </row>
    <row r="585" s="27" customFormat="1" hidden="1" spans="1:248">
      <c r="A585" s="15">
        <v>21004</v>
      </c>
      <c r="B585">
        <v>12683.25</v>
      </c>
      <c r="II585" s="28"/>
      <c r="IJ585" s="28"/>
      <c r="IK585"/>
      <c r="IL585"/>
      <c r="IM585"/>
      <c r="IN585"/>
    </row>
    <row r="586" s="27" customFormat="1" hidden="1" spans="1:248">
      <c r="A586" s="15">
        <v>2100401</v>
      </c>
      <c r="B586">
        <v>2724.67</v>
      </c>
      <c r="II586" s="28"/>
      <c r="IJ586" s="28"/>
      <c r="IK586"/>
      <c r="IL586"/>
      <c r="IM586"/>
      <c r="IN586"/>
    </row>
    <row r="587" s="27" customFormat="1" hidden="1" spans="1:248">
      <c r="A587" s="15">
        <v>2100402</v>
      </c>
      <c r="B587">
        <v>406.44</v>
      </c>
      <c r="II587" s="28"/>
      <c r="IJ587" s="28"/>
      <c r="IK587"/>
      <c r="IL587"/>
      <c r="IM587"/>
      <c r="IN587"/>
    </row>
    <row r="588" s="27" customFormat="1" hidden="1" spans="1:248">
      <c r="A588" s="15">
        <v>2100403</v>
      </c>
      <c r="B588">
        <v>1194.56</v>
      </c>
      <c r="II588" s="28"/>
      <c r="IJ588" s="28"/>
      <c r="IK588"/>
      <c r="IL588"/>
      <c r="IM588"/>
      <c r="IN588"/>
    </row>
    <row r="589" s="27" customFormat="1" hidden="1" spans="1:248">
      <c r="A589" s="15">
        <v>2100406</v>
      </c>
      <c r="B589">
        <v>4490.38</v>
      </c>
      <c r="II589" s="28"/>
      <c r="IJ589" s="28"/>
      <c r="IK589"/>
      <c r="IL589"/>
      <c r="IM589"/>
      <c r="IN589"/>
    </row>
    <row r="590" s="27" customFormat="1" hidden="1" spans="1:248">
      <c r="A590" s="15">
        <v>2100408</v>
      </c>
      <c r="B590">
        <v>2000</v>
      </c>
      <c r="II590" s="28"/>
      <c r="IJ590" s="28"/>
      <c r="IK590"/>
      <c r="IL590"/>
      <c r="IM590"/>
      <c r="IN590"/>
    </row>
    <row r="591" s="27" customFormat="1" hidden="1" spans="1:248">
      <c r="A591" s="15">
        <v>2100409</v>
      </c>
      <c r="B591">
        <v>419.6</v>
      </c>
      <c r="II591" s="28"/>
      <c r="IJ591" s="28"/>
      <c r="IK591"/>
      <c r="IL591"/>
      <c r="IM591"/>
      <c r="IN591"/>
    </row>
    <row r="592" s="27" customFormat="1" hidden="1" spans="1:248">
      <c r="A592" s="15">
        <v>2100410</v>
      </c>
      <c r="B592">
        <v>1000</v>
      </c>
      <c r="II592" s="28"/>
      <c r="IJ592" s="28"/>
      <c r="IK592"/>
      <c r="IL592"/>
      <c r="IM592"/>
      <c r="IN592"/>
    </row>
    <row r="593" s="27" customFormat="1" hidden="1" spans="1:248">
      <c r="A593" s="15">
        <v>2100499</v>
      </c>
      <c r="B593">
        <v>447.6</v>
      </c>
      <c r="II593" s="28"/>
      <c r="IJ593" s="28"/>
      <c r="IK593"/>
      <c r="IL593"/>
      <c r="IM593"/>
      <c r="IN593"/>
    </row>
    <row r="594" s="27" customFormat="1" hidden="1" spans="1:248">
      <c r="A594" s="15">
        <v>21007</v>
      </c>
      <c r="B594">
        <v>6115</v>
      </c>
      <c r="II594" s="28"/>
      <c r="IJ594" s="28"/>
      <c r="IK594"/>
      <c r="IL594"/>
      <c r="IM594"/>
      <c r="IN594"/>
    </row>
    <row r="595" s="27" customFormat="1" hidden="1" spans="1:248">
      <c r="A595" s="15">
        <v>2100717</v>
      </c>
      <c r="B595">
        <v>1112</v>
      </c>
      <c r="II595" s="28"/>
      <c r="IJ595" s="28"/>
      <c r="IK595"/>
      <c r="IL595"/>
      <c r="IM595"/>
      <c r="IN595"/>
    </row>
    <row r="596" s="27" customFormat="1" hidden="1" spans="1:248">
      <c r="A596" s="15">
        <v>2100799</v>
      </c>
      <c r="B596">
        <v>5003</v>
      </c>
      <c r="II596" s="28"/>
      <c r="IJ596" s="28"/>
      <c r="IK596"/>
      <c r="IL596"/>
      <c r="IM596"/>
      <c r="IN596"/>
    </row>
    <row r="597" s="27" customFormat="1" hidden="1" spans="1:248">
      <c r="A597" s="15">
        <v>21002</v>
      </c>
      <c r="B597">
        <v>9904.21</v>
      </c>
      <c r="II597" s="28"/>
      <c r="IJ597" s="28"/>
      <c r="IK597"/>
      <c r="IL597"/>
      <c r="IM597"/>
      <c r="IN597"/>
    </row>
    <row r="598" s="27" customFormat="1" hidden="1" spans="1:248">
      <c r="A598" s="15">
        <v>2100201</v>
      </c>
      <c r="B598">
        <v>4414.21</v>
      </c>
      <c r="II598" s="28"/>
      <c r="IJ598" s="28"/>
      <c r="IK598"/>
      <c r="IL598"/>
      <c r="IM598"/>
      <c r="IN598"/>
    </row>
    <row r="599" s="27" customFormat="1" hidden="1" spans="1:248">
      <c r="A599" s="15">
        <v>2100202</v>
      </c>
      <c r="B599">
        <v>816.62</v>
      </c>
      <c r="II599" s="28"/>
      <c r="IJ599" s="28"/>
      <c r="IK599"/>
      <c r="IL599"/>
      <c r="IM599"/>
      <c r="IN599"/>
    </row>
    <row r="600" s="27" customFormat="1" hidden="1" spans="1:248">
      <c r="A600" s="15">
        <v>2100203</v>
      </c>
      <c r="B600">
        <v>2485.41</v>
      </c>
      <c r="II600" s="28"/>
      <c r="IJ600" s="28"/>
      <c r="IK600"/>
      <c r="IL600"/>
      <c r="IM600"/>
      <c r="IN600"/>
    </row>
    <row r="601" s="27" customFormat="1" hidden="1" spans="1:248">
      <c r="A601" s="15">
        <v>2100205</v>
      </c>
      <c r="B601">
        <v>2187.97</v>
      </c>
      <c r="II601" s="28"/>
      <c r="IJ601" s="28"/>
      <c r="IK601"/>
      <c r="IL601"/>
      <c r="IM601"/>
      <c r="IN601"/>
    </row>
    <row r="602" s="27" customFormat="1" hidden="1" spans="1:248">
      <c r="A602" s="15">
        <v>21015</v>
      </c>
      <c r="B602">
        <v>1528.07</v>
      </c>
      <c r="II602" s="28"/>
      <c r="IJ602" s="28"/>
      <c r="IK602"/>
      <c r="IL602"/>
      <c r="IM602"/>
      <c r="IN602"/>
    </row>
    <row r="603" s="27" customFormat="1" hidden="1" spans="1:248">
      <c r="A603" s="15">
        <v>2101501</v>
      </c>
      <c r="B603">
        <v>834.54</v>
      </c>
      <c r="II603" s="28"/>
      <c r="IJ603" s="28"/>
      <c r="IK603"/>
      <c r="IL603"/>
      <c r="IM603"/>
      <c r="IN603"/>
    </row>
    <row r="604" s="27" customFormat="1" hidden="1" spans="1:248">
      <c r="A604" s="15">
        <v>2101502</v>
      </c>
      <c r="B604">
        <v>594.03</v>
      </c>
      <c r="II604" s="28"/>
      <c r="IJ604" s="28"/>
      <c r="IK604"/>
      <c r="IL604"/>
      <c r="IM604"/>
      <c r="IN604"/>
    </row>
    <row r="605" s="27" customFormat="1" hidden="1" spans="1:248">
      <c r="A605" s="15">
        <v>2101550</v>
      </c>
      <c r="B605">
        <v>95.5</v>
      </c>
      <c r="II605" s="28"/>
      <c r="IJ605" s="28"/>
      <c r="IK605"/>
      <c r="IL605"/>
      <c r="IM605"/>
      <c r="IN605"/>
    </row>
    <row r="606" s="27" customFormat="1" hidden="1" spans="1:248">
      <c r="A606" s="15">
        <v>2101599</v>
      </c>
      <c r="B606">
        <v>4</v>
      </c>
      <c r="II606" s="28"/>
      <c r="IJ606" s="28"/>
      <c r="IK606"/>
      <c r="IL606"/>
      <c r="IM606"/>
      <c r="IN606"/>
    </row>
    <row r="607" s="27" customFormat="1" hidden="1" spans="1:248">
      <c r="A607" s="15">
        <v>21012</v>
      </c>
      <c r="B607">
        <v>7000</v>
      </c>
      <c r="II607" s="28"/>
      <c r="IJ607" s="28"/>
      <c r="IK607"/>
      <c r="IL607"/>
      <c r="IM607"/>
      <c r="IN607"/>
    </row>
    <row r="608" s="27" customFormat="1" hidden="1" spans="1:248">
      <c r="A608" s="15">
        <v>2101201</v>
      </c>
      <c r="B608">
        <v>7000</v>
      </c>
      <c r="II608" s="28"/>
      <c r="IJ608" s="28"/>
      <c r="IK608"/>
      <c r="IL608"/>
      <c r="IM608"/>
      <c r="IN608"/>
    </row>
    <row r="609" s="27" customFormat="1" hidden="1" spans="1:248">
      <c r="A609" s="15">
        <v>21019</v>
      </c>
      <c r="B609">
        <v>260</v>
      </c>
      <c r="II609" s="28"/>
      <c r="IJ609" s="28"/>
      <c r="IK609"/>
      <c r="IL609"/>
      <c r="IM609"/>
      <c r="IN609"/>
    </row>
    <row r="610" s="27" customFormat="1" hidden="1" spans="1:248">
      <c r="A610" s="15">
        <v>2101902</v>
      </c>
      <c r="B610">
        <v>260</v>
      </c>
      <c r="II610" s="28"/>
      <c r="IJ610" s="28"/>
      <c r="IK610"/>
      <c r="IL610"/>
      <c r="IM610"/>
      <c r="IN610"/>
    </row>
    <row r="611" s="27" customFormat="1" hidden="1" spans="1:248">
      <c r="A611" s="15">
        <v>21099</v>
      </c>
      <c r="B611">
        <v>254.21</v>
      </c>
      <c r="II611" s="28"/>
      <c r="IJ611" s="28"/>
      <c r="IK611"/>
      <c r="IL611"/>
      <c r="IM611"/>
      <c r="IN611"/>
    </row>
    <row r="612" s="27" customFormat="1" hidden="1" spans="1:248">
      <c r="A612" s="15">
        <v>2109999</v>
      </c>
      <c r="B612">
        <v>254.21</v>
      </c>
      <c r="II612" s="28"/>
      <c r="IJ612" s="28"/>
      <c r="IK612"/>
      <c r="IL612"/>
      <c r="IM612"/>
      <c r="IN612"/>
    </row>
    <row r="613" s="27" customFormat="1" hidden="1" spans="1:248">
      <c r="A613" s="15">
        <v>221</v>
      </c>
      <c r="B613">
        <v>23219.09</v>
      </c>
      <c r="II613" s="28"/>
      <c r="IJ613" s="28"/>
      <c r="IK613"/>
      <c r="IL613"/>
      <c r="IM613"/>
      <c r="IN613"/>
    </row>
    <row r="614" s="27" customFormat="1" hidden="1" spans="1:248">
      <c r="A614" s="15">
        <v>22102</v>
      </c>
      <c r="B614">
        <v>15911.49</v>
      </c>
      <c r="II614" s="28"/>
      <c r="IJ614" s="28"/>
      <c r="IK614"/>
      <c r="IL614"/>
      <c r="IM614"/>
      <c r="IN614"/>
    </row>
    <row r="615" s="27" customFormat="1" hidden="1" spans="1:248">
      <c r="A615" s="15">
        <v>2210201</v>
      </c>
      <c r="B615">
        <v>15911.49</v>
      </c>
      <c r="II615" s="28"/>
      <c r="IJ615" s="28"/>
      <c r="IK615"/>
      <c r="IL615"/>
      <c r="IM615"/>
      <c r="IN615"/>
    </row>
    <row r="616" s="27" customFormat="1" hidden="1" spans="1:248">
      <c r="A616" s="15">
        <v>22101</v>
      </c>
      <c r="B616">
        <v>3823.66</v>
      </c>
      <c r="II616" s="28"/>
      <c r="IJ616" s="28"/>
      <c r="IK616"/>
      <c r="IL616"/>
      <c r="IM616"/>
      <c r="IN616"/>
    </row>
    <row r="617" s="27" customFormat="1" hidden="1" spans="1:248">
      <c r="A617" s="15">
        <v>2210199</v>
      </c>
      <c r="B617">
        <v>3823.66</v>
      </c>
      <c r="II617" s="28"/>
      <c r="IJ617" s="28"/>
      <c r="IK617"/>
      <c r="IL617"/>
      <c r="IM617"/>
      <c r="IN617"/>
    </row>
    <row r="618" s="27" customFormat="1" hidden="1" spans="1:248">
      <c r="A618" s="15">
        <v>22103</v>
      </c>
      <c r="B618">
        <v>3483.94</v>
      </c>
      <c r="II618" s="28"/>
      <c r="IJ618" s="28"/>
      <c r="IK618"/>
      <c r="IL618"/>
      <c r="IM618"/>
      <c r="IN618"/>
    </row>
    <row r="619" s="27" customFormat="1" hidden="1" spans="1:248">
      <c r="A619" s="15">
        <v>2210302</v>
      </c>
      <c r="B619">
        <v>3483.94</v>
      </c>
      <c r="II619" s="28"/>
      <c r="IJ619" s="28"/>
      <c r="IK619"/>
      <c r="IL619"/>
      <c r="IM619"/>
      <c r="IN619"/>
    </row>
    <row r="620" s="27" customFormat="1" hidden="1" spans="1:248">
      <c r="A620" s="15">
        <v>203</v>
      </c>
      <c r="B620">
        <v>5836.5</v>
      </c>
      <c r="II620" s="28"/>
      <c r="IJ620" s="28"/>
      <c r="IK620"/>
      <c r="IL620"/>
      <c r="IM620"/>
      <c r="IN620"/>
    </row>
    <row r="621" s="27" customFormat="1" hidden="1" spans="1:248">
      <c r="A621" s="15">
        <v>20306</v>
      </c>
      <c r="B621">
        <v>5195.5</v>
      </c>
      <c r="II621" s="28"/>
      <c r="IJ621" s="28"/>
      <c r="IK621"/>
      <c r="IL621"/>
      <c r="IM621"/>
      <c r="IN621"/>
    </row>
    <row r="622" s="27" customFormat="1" hidden="1" spans="1:248">
      <c r="A622" s="15">
        <v>2030603</v>
      </c>
      <c r="B622">
        <v>695.5</v>
      </c>
      <c r="II622" s="28"/>
      <c r="IJ622" s="28"/>
      <c r="IK622"/>
      <c r="IL622"/>
      <c r="IM622"/>
      <c r="IN622"/>
    </row>
    <row r="623" s="27" customFormat="1" hidden="1" spans="1:248">
      <c r="A623" s="15">
        <v>2030699</v>
      </c>
      <c r="B623">
        <v>4500</v>
      </c>
      <c r="II623" s="28"/>
      <c r="IJ623" s="28"/>
      <c r="IK623"/>
      <c r="IL623"/>
      <c r="IM623"/>
      <c r="IN623"/>
    </row>
    <row r="624" s="27" customFormat="1" hidden="1" spans="1:248">
      <c r="A624" s="15">
        <v>20399</v>
      </c>
      <c r="B624">
        <v>641</v>
      </c>
      <c r="II624" s="28"/>
      <c r="IJ624" s="28"/>
      <c r="IK624"/>
      <c r="IL624"/>
      <c r="IM624"/>
      <c r="IN624"/>
    </row>
    <row r="625" s="27" customFormat="1" hidden="1" spans="1:248">
      <c r="A625" s="15">
        <v>2039999</v>
      </c>
      <c r="B625">
        <v>641</v>
      </c>
      <c r="II625" s="28"/>
      <c r="IJ625" s="28"/>
      <c r="IK625"/>
      <c r="IL625"/>
      <c r="IM625"/>
      <c r="IN625"/>
    </row>
    <row r="626" s="27" customFormat="1" hidden="1" spans="1:248">
      <c r="A626" s="15">
        <v>205</v>
      </c>
      <c r="B626">
        <v>176039.67</v>
      </c>
      <c r="II626" s="28"/>
      <c r="IJ626" s="28"/>
      <c r="IK626"/>
      <c r="IL626"/>
      <c r="IM626"/>
      <c r="IN626"/>
    </row>
    <row r="627" s="27" customFormat="1" hidden="1" spans="1:248">
      <c r="A627" s="15">
        <v>20502</v>
      </c>
      <c r="B627">
        <v>94029.35</v>
      </c>
      <c r="II627" s="28"/>
      <c r="IJ627" s="28"/>
      <c r="IK627"/>
      <c r="IL627"/>
      <c r="IM627"/>
      <c r="IN627"/>
    </row>
    <row r="628" s="27" customFormat="1" hidden="1" spans="1:248">
      <c r="A628" s="15">
        <v>2050201</v>
      </c>
      <c r="B628">
        <v>4303.81</v>
      </c>
      <c r="II628" s="28"/>
      <c r="IJ628" s="28"/>
      <c r="IK628"/>
      <c r="IL628"/>
      <c r="IM628"/>
      <c r="IN628"/>
    </row>
    <row r="629" s="27" customFormat="1" hidden="1" spans="1:248">
      <c r="A629" s="15">
        <v>2050202</v>
      </c>
      <c r="B629">
        <v>5983.54</v>
      </c>
      <c r="II629" s="28"/>
      <c r="IJ629" s="28"/>
      <c r="IK629"/>
      <c r="IL629"/>
      <c r="IM629"/>
      <c r="IN629"/>
    </row>
    <row r="630" s="27" customFormat="1" hidden="1" spans="1:248">
      <c r="A630" s="15">
        <v>2050203</v>
      </c>
      <c r="B630">
        <v>32413.47</v>
      </c>
      <c r="II630" s="28"/>
      <c r="IJ630" s="28"/>
      <c r="IK630"/>
      <c r="IL630"/>
      <c r="IM630"/>
      <c r="IN630"/>
    </row>
    <row r="631" s="27" customFormat="1" hidden="1" spans="1:248">
      <c r="A631" s="15">
        <v>2050204</v>
      </c>
      <c r="B631">
        <v>44910.13</v>
      </c>
      <c r="II631" s="28"/>
      <c r="IJ631" s="28"/>
      <c r="IK631"/>
      <c r="IL631"/>
      <c r="IM631"/>
      <c r="IN631"/>
    </row>
    <row r="632" s="27" customFormat="1" hidden="1" spans="1:248">
      <c r="A632" s="15">
        <v>2050205</v>
      </c>
      <c r="B632">
        <v>919</v>
      </c>
      <c r="II632" s="28"/>
      <c r="IJ632" s="28"/>
      <c r="IK632"/>
      <c r="IL632"/>
      <c r="IM632"/>
      <c r="IN632"/>
    </row>
    <row r="633" s="27" customFormat="1" hidden="1" spans="1:248">
      <c r="A633" s="15">
        <v>2050299</v>
      </c>
      <c r="B633">
        <v>5499.4</v>
      </c>
      <c r="II633" s="28"/>
      <c r="IJ633" s="28"/>
      <c r="IK633"/>
      <c r="IL633"/>
      <c r="IM633"/>
      <c r="IN633"/>
    </row>
    <row r="634" s="27" customFormat="1" hidden="1" spans="1:248">
      <c r="A634" s="15">
        <v>20508</v>
      </c>
      <c r="B634">
        <v>2290.42</v>
      </c>
      <c r="II634" s="28"/>
      <c r="IJ634" s="28"/>
      <c r="IK634"/>
      <c r="IL634"/>
      <c r="IM634"/>
      <c r="IN634"/>
    </row>
    <row r="635" s="27" customFormat="1" hidden="1" spans="1:248">
      <c r="A635" s="15">
        <v>2050802</v>
      </c>
      <c r="B635">
        <v>2290.42</v>
      </c>
      <c r="II635" s="28"/>
      <c r="IJ635" s="28"/>
      <c r="IK635"/>
      <c r="IL635"/>
      <c r="IM635"/>
      <c r="IN635"/>
    </row>
    <row r="636" s="27" customFormat="1" hidden="1" spans="1:248">
      <c r="A636" s="15">
        <v>20501</v>
      </c>
      <c r="B636">
        <v>5277.51</v>
      </c>
      <c r="II636" s="28"/>
      <c r="IJ636" s="28"/>
      <c r="IK636"/>
      <c r="IL636"/>
      <c r="IM636"/>
      <c r="IN636"/>
    </row>
    <row r="637" s="27" customFormat="1" hidden="1" spans="1:248">
      <c r="A637" s="15">
        <v>2050101</v>
      </c>
      <c r="B637">
        <v>2136.57</v>
      </c>
      <c r="II637" s="28"/>
      <c r="IJ637" s="28"/>
      <c r="IK637"/>
      <c r="IL637"/>
      <c r="IM637"/>
      <c r="IN637"/>
    </row>
    <row r="638" s="27" customFormat="1" hidden="1" spans="1:248">
      <c r="A638" s="15">
        <v>2050199</v>
      </c>
      <c r="B638">
        <v>3140.94</v>
      </c>
      <c r="II638" s="28"/>
      <c r="IJ638" s="28"/>
      <c r="IK638"/>
      <c r="IL638"/>
      <c r="IM638"/>
      <c r="IN638"/>
    </row>
    <row r="639" s="27" customFormat="1" hidden="1" spans="1:248">
      <c r="A639" s="15">
        <v>20507</v>
      </c>
      <c r="B639">
        <v>2927.73</v>
      </c>
      <c r="II639" s="28"/>
      <c r="IJ639" s="28"/>
      <c r="IK639"/>
      <c r="IL639"/>
      <c r="IM639"/>
      <c r="IN639"/>
    </row>
    <row r="640" s="27" customFormat="1" hidden="1" spans="1:248">
      <c r="A640" s="15">
        <v>2050701</v>
      </c>
      <c r="B640">
        <v>2138.4</v>
      </c>
      <c r="II640" s="28"/>
      <c r="IJ640" s="28"/>
      <c r="IK640"/>
      <c r="IL640"/>
      <c r="IM640"/>
      <c r="IN640"/>
    </row>
    <row r="641" s="27" customFormat="1" hidden="1" spans="1:248">
      <c r="A641" s="15">
        <v>2050702</v>
      </c>
      <c r="B641">
        <v>789.33</v>
      </c>
      <c r="II641" s="28"/>
      <c r="IJ641" s="28"/>
      <c r="IK641"/>
      <c r="IL641"/>
      <c r="IM641"/>
      <c r="IN641"/>
    </row>
    <row r="642" s="27" customFormat="1" hidden="1" spans="1:248">
      <c r="A642" s="15">
        <v>20503</v>
      </c>
      <c r="B642">
        <v>45874.31</v>
      </c>
      <c r="II642" s="28"/>
      <c r="IJ642" s="28"/>
      <c r="IK642"/>
      <c r="IL642"/>
      <c r="IM642"/>
      <c r="IN642"/>
    </row>
    <row r="643" s="27" customFormat="1" hidden="1" spans="1:248">
      <c r="A643" s="15">
        <v>2050302</v>
      </c>
      <c r="B643">
        <v>6243.47</v>
      </c>
      <c r="II643" s="28"/>
      <c r="IJ643" s="28"/>
      <c r="IK643"/>
      <c r="IL643"/>
      <c r="IM643"/>
      <c r="IN643"/>
    </row>
    <row r="644" s="27" customFormat="1" hidden="1" spans="1:248">
      <c r="A644" s="15">
        <v>2050305</v>
      </c>
      <c r="B644">
        <v>39630.84</v>
      </c>
      <c r="II644" s="28"/>
      <c r="IJ644" s="28"/>
      <c r="IK644"/>
      <c r="IL644"/>
      <c r="IM644"/>
      <c r="IN644"/>
    </row>
    <row r="645" s="27" customFormat="1" hidden="1" spans="1:248">
      <c r="A645" s="15">
        <v>20504</v>
      </c>
      <c r="B645">
        <v>2062.52</v>
      </c>
      <c r="II645" s="28"/>
      <c r="IJ645" s="28"/>
      <c r="IK645"/>
      <c r="IL645"/>
      <c r="IM645"/>
      <c r="IN645"/>
    </row>
    <row r="646" s="27" customFormat="1" hidden="1" spans="1:248">
      <c r="A646" s="15">
        <v>2050404</v>
      </c>
      <c r="B646">
        <v>2062.52</v>
      </c>
      <c r="II646" s="28"/>
      <c r="IJ646" s="28"/>
      <c r="IK646"/>
      <c r="IL646"/>
      <c r="IM646"/>
      <c r="IN646"/>
    </row>
    <row r="647" s="27" customFormat="1" hidden="1" spans="1:248">
      <c r="A647" s="15">
        <v>20599</v>
      </c>
      <c r="B647">
        <v>17126.83</v>
      </c>
      <c r="II647" s="28"/>
      <c r="IJ647" s="28"/>
      <c r="IK647"/>
      <c r="IL647"/>
      <c r="IM647"/>
      <c r="IN647"/>
    </row>
    <row r="648" s="27" customFormat="1" hidden="1" spans="1:248">
      <c r="A648" s="15">
        <v>2059999</v>
      </c>
      <c r="B648">
        <v>17126.83</v>
      </c>
      <c r="II648" s="28"/>
      <c r="IJ648" s="28"/>
      <c r="IK648"/>
      <c r="IL648"/>
      <c r="IM648"/>
      <c r="IN648"/>
    </row>
    <row r="649" s="27" customFormat="1" hidden="1" spans="1:248">
      <c r="A649" s="15">
        <v>20509</v>
      </c>
      <c r="B649">
        <v>6451</v>
      </c>
      <c r="II649" s="28"/>
      <c r="IJ649" s="28"/>
      <c r="IK649"/>
      <c r="IL649"/>
      <c r="IM649"/>
      <c r="IN649"/>
    </row>
    <row r="650" s="27" customFormat="1" hidden="1" spans="1:248">
      <c r="A650" s="15">
        <v>2050999</v>
      </c>
      <c r="B650">
        <v>6451</v>
      </c>
      <c r="II650" s="28"/>
      <c r="IJ650" s="28"/>
      <c r="IK650"/>
      <c r="IL650"/>
      <c r="IM650"/>
      <c r="IN650"/>
    </row>
    <row r="651" s="27" customFormat="1" hidden="1" spans="1:248">
      <c r="A651" s="15">
        <v>213</v>
      </c>
      <c r="B651">
        <v>50439.67</v>
      </c>
      <c r="II651" s="28"/>
      <c r="IJ651" s="28"/>
      <c r="IK651"/>
      <c r="IL651"/>
      <c r="IM651"/>
      <c r="IN651"/>
    </row>
    <row r="652" s="27" customFormat="1" hidden="1" spans="1:248">
      <c r="A652" s="15">
        <v>21305</v>
      </c>
      <c r="B652">
        <v>10163</v>
      </c>
      <c r="II652" s="28"/>
      <c r="IJ652" s="28"/>
      <c r="IK652"/>
      <c r="IL652"/>
      <c r="IM652"/>
      <c r="IN652"/>
    </row>
    <row r="653" s="27" customFormat="1" hidden="1" spans="1:248">
      <c r="A653" s="15">
        <v>2130599</v>
      </c>
      <c r="B653">
        <v>10163</v>
      </c>
      <c r="II653" s="28"/>
      <c r="IJ653" s="28"/>
      <c r="IK653"/>
      <c r="IL653"/>
      <c r="IM653"/>
      <c r="IN653"/>
    </row>
    <row r="654" s="27" customFormat="1" hidden="1" spans="1:248">
      <c r="A654" s="15">
        <v>21301</v>
      </c>
      <c r="B654">
        <v>31718.58</v>
      </c>
      <c r="II654" s="28"/>
      <c r="IJ654" s="28"/>
      <c r="IK654"/>
      <c r="IL654"/>
      <c r="IM654"/>
      <c r="IN654"/>
    </row>
    <row r="655" s="27" customFormat="1" hidden="1" spans="1:248">
      <c r="A655" s="15">
        <v>2130101</v>
      </c>
      <c r="B655">
        <v>2585.67</v>
      </c>
      <c r="II655" s="28"/>
      <c r="IJ655" s="28"/>
      <c r="IK655"/>
      <c r="IL655"/>
      <c r="IM655"/>
      <c r="IN655"/>
    </row>
    <row r="656" s="27" customFormat="1" hidden="1" spans="1:248">
      <c r="A656" s="15">
        <v>2130102</v>
      </c>
      <c r="B656">
        <v>59.47</v>
      </c>
      <c r="II656" s="28"/>
      <c r="IJ656" s="28"/>
      <c r="IK656"/>
      <c r="IL656"/>
      <c r="IM656"/>
      <c r="IN656"/>
    </row>
    <row r="657" s="27" customFormat="1" hidden="1" spans="1:248">
      <c r="A657" s="15">
        <v>2130104</v>
      </c>
      <c r="B657">
        <v>4800.78</v>
      </c>
      <c r="II657" s="28"/>
      <c r="IJ657" s="28"/>
      <c r="IK657"/>
      <c r="IL657"/>
      <c r="IM657"/>
      <c r="IN657"/>
    </row>
    <row r="658" s="27" customFormat="1" hidden="1" spans="1:248">
      <c r="A658" s="15">
        <v>2130124</v>
      </c>
      <c r="B658">
        <v>480</v>
      </c>
      <c r="II658" s="28"/>
      <c r="IJ658" s="28"/>
      <c r="IK658"/>
      <c r="IL658"/>
      <c r="IM658"/>
      <c r="IN658"/>
    </row>
    <row r="659" s="27" customFormat="1" hidden="1" spans="1:248">
      <c r="A659" s="15">
        <v>2130199</v>
      </c>
      <c r="B659">
        <v>23792.66</v>
      </c>
      <c r="II659" s="28"/>
      <c r="IJ659" s="28"/>
      <c r="IK659"/>
      <c r="IL659"/>
      <c r="IM659"/>
      <c r="IN659"/>
    </row>
    <row r="660" s="27" customFormat="1" hidden="1" spans="1:248">
      <c r="A660" s="15">
        <v>21303</v>
      </c>
      <c r="B660">
        <v>4268.13</v>
      </c>
      <c r="II660" s="28"/>
      <c r="IJ660" s="28"/>
      <c r="IK660"/>
      <c r="IL660"/>
      <c r="IM660"/>
      <c r="IN660"/>
    </row>
    <row r="661" s="27" customFormat="1" hidden="1" spans="1:248">
      <c r="A661" s="15">
        <v>2130301</v>
      </c>
      <c r="B661">
        <v>1932.23</v>
      </c>
      <c r="II661" s="28"/>
      <c r="IJ661" s="28"/>
      <c r="IK661"/>
      <c r="IL661"/>
      <c r="IM661"/>
      <c r="IN661"/>
    </row>
    <row r="662" s="27" customFormat="1" hidden="1" spans="1:248">
      <c r="A662" s="15">
        <v>2130304</v>
      </c>
      <c r="B662">
        <v>39.52</v>
      </c>
      <c r="II662" s="28"/>
      <c r="IJ662" s="28"/>
      <c r="IK662"/>
      <c r="IL662"/>
      <c r="IM662"/>
      <c r="IN662"/>
    </row>
    <row r="663" s="27" customFormat="1" hidden="1" spans="1:248">
      <c r="A663" s="15">
        <v>2130306</v>
      </c>
      <c r="B663">
        <v>47.88</v>
      </c>
      <c r="II663" s="28"/>
      <c r="IJ663" s="28"/>
      <c r="IK663"/>
      <c r="IL663"/>
      <c r="IM663"/>
      <c r="IN663"/>
    </row>
    <row r="664" s="27" customFormat="1" hidden="1" spans="1:248">
      <c r="A664" s="15">
        <v>2130313</v>
      </c>
      <c r="B664">
        <v>55.2</v>
      </c>
      <c r="II664" s="28"/>
      <c r="IJ664" s="28"/>
      <c r="IK664"/>
      <c r="IL664"/>
      <c r="IM664"/>
      <c r="IN664"/>
    </row>
    <row r="665" s="27" customFormat="1" hidden="1" spans="1:248">
      <c r="A665" s="15">
        <v>2130314</v>
      </c>
      <c r="B665">
        <v>38</v>
      </c>
      <c r="II665" s="28"/>
      <c r="IJ665" s="28"/>
      <c r="IK665"/>
      <c r="IL665"/>
      <c r="IM665"/>
      <c r="IN665"/>
    </row>
    <row r="666" s="27" customFormat="1" hidden="1" spans="1:248">
      <c r="A666" s="15">
        <v>2130399</v>
      </c>
      <c r="B666">
        <v>2155.3</v>
      </c>
      <c r="II666" s="28"/>
      <c r="IJ666" s="28"/>
      <c r="IK666"/>
      <c r="IL666"/>
      <c r="IM666"/>
      <c r="IN666"/>
    </row>
    <row r="667" s="27" customFormat="1" hidden="1" spans="1:248">
      <c r="A667" s="15">
        <v>21302</v>
      </c>
      <c r="B667">
        <v>3070.76</v>
      </c>
      <c r="II667" s="28"/>
      <c r="IJ667" s="28"/>
      <c r="IK667"/>
      <c r="IL667"/>
      <c r="IM667"/>
      <c r="IN667"/>
    </row>
    <row r="668" s="27" customFormat="1" hidden="1" spans="1:248">
      <c r="A668" s="15">
        <v>2130201</v>
      </c>
      <c r="B668">
        <v>1468.99</v>
      </c>
      <c r="II668" s="28"/>
      <c r="IJ668" s="28"/>
      <c r="IK668"/>
      <c r="IL668"/>
      <c r="IM668"/>
      <c r="IN668"/>
    </row>
    <row r="669" s="27" customFormat="1" hidden="1" spans="1:248">
      <c r="A669" s="14">
        <v>2130202</v>
      </c>
      <c r="B669">
        <v>83.6</v>
      </c>
      <c r="II669" s="28"/>
      <c r="IJ669" s="28"/>
      <c r="IK669"/>
      <c r="IL669"/>
      <c r="IM669"/>
      <c r="IN669"/>
    </row>
    <row r="670" s="27" customFormat="1" hidden="1" spans="1:248">
      <c r="A670" s="15">
        <v>2130204</v>
      </c>
      <c r="B670">
        <v>918.17</v>
      </c>
      <c r="II670" s="28"/>
      <c r="IJ670" s="28"/>
      <c r="IK670"/>
      <c r="IL670"/>
      <c r="IM670"/>
      <c r="IN670"/>
    </row>
    <row r="671" s="27" customFormat="1" hidden="1" spans="1:248">
      <c r="A671" s="15">
        <v>2130234</v>
      </c>
      <c r="B671">
        <v>600</v>
      </c>
      <c r="II671" s="28"/>
      <c r="IJ671" s="28"/>
      <c r="IK671"/>
      <c r="IL671"/>
      <c r="IM671"/>
      <c r="IN671"/>
    </row>
    <row r="672" s="27" customFormat="1" hidden="1" spans="1:248">
      <c r="A672" s="15">
        <v>21308</v>
      </c>
      <c r="B672">
        <v>224</v>
      </c>
      <c r="II672" s="28"/>
      <c r="IJ672" s="28"/>
      <c r="IK672"/>
      <c r="IL672"/>
      <c r="IM672"/>
      <c r="IN672"/>
    </row>
    <row r="673" s="27" customFormat="1" hidden="1" spans="1:248">
      <c r="A673" s="15">
        <v>2130804</v>
      </c>
      <c r="B673">
        <v>224</v>
      </c>
      <c r="II673" s="28"/>
      <c r="IJ673" s="28"/>
      <c r="IK673"/>
      <c r="IL673"/>
      <c r="IM673"/>
      <c r="IN673"/>
    </row>
    <row r="674" s="27" customFormat="1" hidden="1" spans="1:248">
      <c r="A674" s="15">
        <v>21399</v>
      </c>
      <c r="B674">
        <v>995.2</v>
      </c>
      <c r="II674" s="28"/>
      <c r="IJ674" s="28"/>
      <c r="IK674"/>
      <c r="IL674"/>
      <c r="IM674"/>
      <c r="IN674"/>
    </row>
    <row r="675" s="27" customFormat="1" hidden="1" spans="1:248">
      <c r="A675" s="15">
        <v>2139999</v>
      </c>
      <c r="B675">
        <v>995.2</v>
      </c>
      <c r="II675" s="28"/>
      <c r="IJ675" s="28"/>
      <c r="IK675"/>
      <c r="IL675"/>
      <c r="IM675"/>
      <c r="IN675"/>
    </row>
    <row r="676" s="27" customFormat="1" hidden="1" spans="1:248">
      <c r="A676" s="15">
        <v>204</v>
      </c>
      <c r="B676">
        <v>80479.93</v>
      </c>
      <c r="II676" s="28"/>
      <c r="IJ676" s="28"/>
      <c r="IK676"/>
      <c r="IL676"/>
      <c r="IM676"/>
      <c r="IN676"/>
    </row>
    <row r="677" s="27" customFormat="1" hidden="1" spans="1:248">
      <c r="A677" s="15">
        <v>20499</v>
      </c>
      <c r="B677">
        <v>19</v>
      </c>
      <c r="II677" s="28"/>
      <c r="IJ677" s="28"/>
      <c r="IK677"/>
      <c r="IL677"/>
      <c r="IM677"/>
      <c r="IN677"/>
    </row>
    <row r="678" s="27" customFormat="1" hidden="1" spans="1:248">
      <c r="A678" s="15">
        <v>2049902</v>
      </c>
      <c r="B678">
        <v>19</v>
      </c>
      <c r="II678" s="28"/>
      <c r="IJ678" s="28"/>
      <c r="IK678"/>
      <c r="IL678"/>
      <c r="IM678"/>
      <c r="IN678"/>
    </row>
    <row r="679" s="27" customFormat="1" hidden="1" spans="1:248">
      <c r="A679" s="15">
        <v>20402</v>
      </c>
      <c r="B679">
        <v>71833.9</v>
      </c>
      <c r="II679" s="28"/>
      <c r="IJ679" s="28"/>
      <c r="IK679"/>
      <c r="IL679"/>
      <c r="IM679"/>
      <c r="IN679"/>
    </row>
    <row r="680" s="27" customFormat="1" hidden="1" spans="1:248">
      <c r="A680" s="15">
        <v>2040201</v>
      </c>
      <c r="B680">
        <v>65689.09</v>
      </c>
      <c r="II680" s="28"/>
      <c r="IJ680" s="28"/>
      <c r="IK680"/>
      <c r="IL680"/>
      <c r="IM680"/>
      <c r="IN680"/>
    </row>
    <row r="681" s="27" customFormat="1" hidden="1" spans="1:248">
      <c r="A681" s="15">
        <v>2040202</v>
      </c>
      <c r="B681">
        <v>2023.4</v>
      </c>
      <c r="II681" s="28"/>
      <c r="IJ681" s="28"/>
      <c r="IK681"/>
      <c r="IL681"/>
      <c r="IM681"/>
      <c r="IN681"/>
    </row>
    <row r="682" s="27" customFormat="1" hidden="1" spans="1:248">
      <c r="A682" s="15">
        <v>2040220</v>
      </c>
      <c r="B682">
        <v>1117.5</v>
      </c>
      <c r="II682" s="28"/>
      <c r="IJ682" s="28"/>
      <c r="IK682"/>
      <c r="IL682"/>
      <c r="IM682"/>
      <c r="IN682"/>
    </row>
    <row r="683" s="27" customFormat="1" hidden="1" spans="1:248">
      <c r="A683" s="15">
        <v>2040299</v>
      </c>
      <c r="B683">
        <v>3003.91</v>
      </c>
      <c r="II683" s="28"/>
      <c r="IJ683" s="28"/>
      <c r="IK683"/>
      <c r="IL683"/>
      <c r="IM683"/>
      <c r="IN683"/>
    </row>
    <row r="684" s="27" customFormat="1" hidden="1" spans="1:248">
      <c r="A684" s="15">
        <v>20403</v>
      </c>
      <c r="B684">
        <v>348</v>
      </c>
      <c r="II684" s="28"/>
      <c r="IJ684" s="28"/>
      <c r="IK684"/>
      <c r="IL684"/>
      <c r="IM684"/>
      <c r="IN684"/>
    </row>
    <row r="685" s="27" customFormat="1" hidden="1" spans="1:248">
      <c r="A685" s="15">
        <v>2040302</v>
      </c>
      <c r="B685">
        <v>8</v>
      </c>
      <c r="II685" s="28"/>
      <c r="IJ685" s="28"/>
      <c r="IK685"/>
      <c r="IL685"/>
      <c r="IM685"/>
      <c r="IN685"/>
    </row>
    <row r="686" s="27" customFormat="1" hidden="1" spans="1:248">
      <c r="A686" s="15">
        <v>2040399</v>
      </c>
      <c r="B686">
        <v>340</v>
      </c>
      <c r="II686" s="28"/>
      <c r="IJ686" s="28"/>
      <c r="IK686"/>
      <c r="IL686"/>
      <c r="IM686"/>
      <c r="IN686"/>
    </row>
    <row r="687" s="27" customFormat="1" hidden="1" spans="1:248">
      <c r="A687" s="15">
        <v>20406</v>
      </c>
      <c r="B687">
        <v>4234.59</v>
      </c>
      <c r="II687" s="28"/>
      <c r="IJ687" s="28"/>
      <c r="IK687"/>
      <c r="IL687"/>
      <c r="IM687"/>
      <c r="IN687"/>
    </row>
    <row r="688" s="27" customFormat="1" hidden="1" spans="1:248">
      <c r="A688" s="15">
        <v>2040601</v>
      </c>
      <c r="B688">
        <v>3581.49</v>
      </c>
      <c r="II688" s="28"/>
      <c r="IJ688" s="28"/>
      <c r="IK688"/>
      <c r="IL688"/>
      <c r="IM688"/>
      <c r="IN688"/>
    </row>
    <row r="689" s="27" customFormat="1" hidden="1" spans="1:248">
      <c r="A689" s="15">
        <v>2040602</v>
      </c>
      <c r="B689">
        <v>272</v>
      </c>
      <c r="II689" s="28"/>
      <c r="IJ689" s="28"/>
      <c r="IK689"/>
      <c r="IL689"/>
      <c r="IM689"/>
      <c r="IN689"/>
    </row>
    <row r="690" s="27" customFormat="1" hidden="1" spans="1:248">
      <c r="A690" s="15">
        <v>2040604</v>
      </c>
      <c r="B690">
        <v>70.7</v>
      </c>
      <c r="II690" s="28"/>
      <c r="IJ690" s="28"/>
      <c r="IK690"/>
      <c r="IL690"/>
      <c r="IM690"/>
      <c r="IN690"/>
    </row>
    <row r="691" s="27" customFormat="1" hidden="1" spans="1:248">
      <c r="A691" s="15">
        <v>2040605</v>
      </c>
      <c r="B691">
        <v>164.4</v>
      </c>
      <c r="II691" s="28"/>
      <c r="IJ691" s="28"/>
      <c r="IK691"/>
      <c r="IL691"/>
      <c r="IM691"/>
      <c r="IN691"/>
    </row>
    <row r="692" s="27" customFormat="1" hidden="1" spans="1:248">
      <c r="A692" s="15">
        <v>2040607</v>
      </c>
      <c r="B692">
        <v>16</v>
      </c>
      <c r="II692" s="28"/>
      <c r="IJ692" s="28"/>
      <c r="IK692"/>
      <c r="IL692"/>
      <c r="IM692"/>
      <c r="IN692"/>
    </row>
    <row r="693" s="27" customFormat="1" hidden="1" spans="1:248">
      <c r="A693" s="15">
        <v>2040608</v>
      </c>
      <c r="B693">
        <v>48</v>
      </c>
      <c r="II693" s="28"/>
      <c r="IJ693" s="28"/>
      <c r="IK693"/>
      <c r="IL693"/>
      <c r="IM693"/>
      <c r="IN693"/>
    </row>
    <row r="694" s="27" customFormat="1" hidden="1" spans="1:248">
      <c r="A694" s="15">
        <v>2040612</v>
      </c>
      <c r="B694">
        <v>82</v>
      </c>
      <c r="II694" s="28"/>
      <c r="IJ694" s="28"/>
      <c r="IK694"/>
      <c r="IL694"/>
      <c r="IM694"/>
      <c r="IN694"/>
    </row>
    <row r="695" s="27" customFormat="1" hidden="1" spans="1:248">
      <c r="A695" s="15">
        <v>20408</v>
      </c>
      <c r="B695">
        <v>4044.44</v>
      </c>
      <c r="II695" s="28"/>
      <c r="IJ695" s="28"/>
      <c r="IK695"/>
      <c r="IL695"/>
      <c r="IM695"/>
      <c r="IN695"/>
    </row>
    <row r="696" s="27" customFormat="1" hidden="1" spans="1:248">
      <c r="A696" s="15">
        <v>2040801</v>
      </c>
      <c r="B696">
        <v>3375.34</v>
      </c>
      <c r="II696" s="28"/>
      <c r="IJ696" s="28"/>
      <c r="IK696"/>
      <c r="IL696"/>
      <c r="IM696"/>
      <c r="IN696"/>
    </row>
    <row r="697" s="27" customFormat="1" hidden="1" spans="1:248">
      <c r="A697" s="15">
        <v>2040802</v>
      </c>
      <c r="B697">
        <v>313.28</v>
      </c>
      <c r="II697" s="28"/>
      <c r="IJ697" s="28"/>
      <c r="IK697"/>
      <c r="IL697"/>
      <c r="IM697"/>
      <c r="IN697"/>
    </row>
    <row r="698" s="27" customFormat="1" hidden="1" spans="1:248">
      <c r="A698" s="15">
        <v>2040804</v>
      </c>
      <c r="B698">
        <v>270.18</v>
      </c>
      <c r="II698" s="28"/>
      <c r="IJ698" s="28"/>
      <c r="IK698"/>
      <c r="IL698"/>
      <c r="IM698"/>
      <c r="IN698"/>
    </row>
    <row r="699" s="27" customFormat="1" hidden="1" spans="1:248">
      <c r="A699" s="15">
        <v>2040805</v>
      </c>
      <c r="B699">
        <v>30.64</v>
      </c>
      <c r="II699" s="28"/>
      <c r="IJ699" s="28"/>
      <c r="IK699"/>
      <c r="IL699"/>
      <c r="IM699"/>
      <c r="IN699"/>
    </row>
    <row r="700" s="27" customFormat="1" hidden="1" spans="1:248">
      <c r="A700" s="15">
        <v>2040806</v>
      </c>
      <c r="B700">
        <v>10</v>
      </c>
      <c r="II700" s="28"/>
      <c r="IJ700" s="28"/>
      <c r="IK700"/>
      <c r="IL700"/>
      <c r="IM700"/>
      <c r="IN700"/>
    </row>
    <row r="701" s="27" customFormat="1" hidden="1" spans="1:248">
      <c r="A701" s="15">
        <v>2040899</v>
      </c>
      <c r="B701">
        <v>45</v>
      </c>
      <c r="II701" s="28"/>
      <c r="IJ701" s="28"/>
      <c r="IK701"/>
      <c r="IL701"/>
      <c r="IM701"/>
      <c r="IN701"/>
    </row>
    <row r="702" s="27" customFormat="1" hidden="1" spans="1:248">
      <c r="A702" s="15">
        <v>206</v>
      </c>
      <c r="B702">
        <v>34136.02</v>
      </c>
      <c r="II702" s="28"/>
      <c r="IJ702" s="28"/>
      <c r="IK702"/>
      <c r="IL702"/>
      <c r="IM702"/>
      <c r="IN702"/>
    </row>
    <row r="703" s="27" customFormat="1" hidden="1" spans="1:248">
      <c r="A703" s="15">
        <v>20601</v>
      </c>
      <c r="B703">
        <v>9420.93</v>
      </c>
      <c r="II703" s="28"/>
      <c r="IJ703" s="28"/>
      <c r="IK703"/>
      <c r="IL703"/>
      <c r="IM703"/>
      <c r="IN703"/>
    </row>
    <row r="704" s="27" customFormat="1" hidden="1" spans="1:248">
      <c r="A704" s="15">
        <v>2060101</v>
      </c>
      <c r="B704">
        <v>977.73</v>
      </c>
      <c r="II704" s="28"/>
      <c r="IJ704" s="28"/>
      <c r="IK704"/>
      <c r="IL704"/>
      <c r="IM704"/>
      <c r="IN704"/>
    </row>
    <row r="705" s="27" customFormat="1" hidden="1" spans="1:248">
      <c r="A705" s="15">
        <v>2060199</v>
      </c>
      <c r="B705">
        <v>8443.2</v>
      </c>
      <c r="II705" s="28"/>
      <c r="IJ705" s="28"/>
      <c r="IK705"/>
      <c r="IL705"/>
      <c r="IM705"/>
      <c r="IN705"/>
    </row>
    <row r="706" s="27" customFormat="1" hidden="1" spans="1:248">
      <c r="A706" s="14">
        <v>20607</v>
      </c>
      <c r="B706">
        <v>834.43</v>
      </c>
      <c r="II706" s="28"/>
      <c r="IJ706" s="28"/>
      <c r="IK706"/>
      <c r="IL706"/>
      <c r="IM706"/>
      <c r="IN706"/>
    </row>
    <row r="707" s="27" customFormat="1" hidden="1" spans="1:248">
      <c r="A707" s="14">
        <v>2060701</v>
      </c>
      <c r="B707">
        <v>320.96</v>
      </c>
      <c r="II707" s="28"/>
      <c r="IJ707" s="28"/>
      <c r="IK707"/>
      <c r="IL707"/>
      <c r="IM707"/>
      <c r="IN707"/>
    </row>
    <row r="708" s="27" customFormat="1" hidden="1" spans="1:248">
      <c r="A708" s="18">
        <v>2060702</v>
      </c>
      <c r="B708" s="27">
        <v>226.85</v>
      </c>
      <c r="II708" s="28"/>
      <c r="IJ708" s="28"/>
      <c r="IK708"/>
      <c r="IL708"/>
      <c r="IM708"/>
      <c r="IN708"/>
    </row>
    <row r="709" s="27" customFormat="1" hidden="1" spans="1:248">
      <c r="A709" s="18">
        <v>2060705</v>
      </c>
      <c r="B709" s="27">
        <v>206.62</v>
      </c>
      <c r="II709" s="28"/>
      <c r="IJ709" s="28"/>
      <c r="IK709"/>
      <c r="IL709"/>
      <c r="IM709"/>
      <c r="IN709"/>
    </row>
    <row r="710" s="27" customFormat="1" hidden="1" spans="1:248">
      <c r="A710" s="18">
        <v>2060799</v>
      </c>
      <c r="B710" s="27">
        <v>80</v>
      </c>
      <c r="II710" s="28"/>
      <c r="IJ710" s="28"/>
      <c r="IK710"/>
      <c r="IL710"/>
      <c r="IM710"/>
      <c r="IN710"/>
    </row>
    <row r="711" s="27" customFormat="1" hidden="1" spans="1:248">
      <c r="A711" s="18">
        <v>20606</v>
      </c>
      <c r="B711" s="27">
        <v>308.66</v>
      </c>
      <c r="II711" s="28"/>
      <c r="IJ711" s="28"/>
      <c r="IK711"/>
      <c r="IL711"/>
      <c r="IM711"/>
      <c r="IN711"/>
    </row>
    <row r="712" s="27" customFormat="1" hidden="1" spans="1:248">
      <c r="A712" s="18">
        <v>2060601</v>
      </c>
      <c r="B712" s="27">
        <v>222.66</v>
      </c>
      <c r="II712" s="28"/>
      <c r="IJ712" s="28"/>
      <c r="IK712"/>
      <c r="IL712"/>
      <c r="IM712"/>
      <c r="IN712"/>
    </row>
    <row r="713" s="27" customFormat="1" hidden="1" spans="1:248">
      <c r="A713" s="18">
        <v>2060602</v>
      </c>
      <c r="B713" s="27">
        <v>86</v>
      </c>
      <c r="II713" s="28"/>
      <c r="IJ713" s="28"/>
      <c r="IK713"/>
      <c r="IL713"/>
      <c r="IM713"/>
      <c r="IN713"/>
    </row>
    <row r="714" s="27" customFormat="1" hidden="1" spans="1:248">
      <c r="A714" s="18">
        <v>20609</v>
      </c>
      <c r="B714" s="27">
        <v>2000</v>
      </c>
      <c r="II714" s="28"/>
      <c r="IJ714" s="28"/>
      <c r="IK714"/>
      <c r="IL714"/>
      <c r="IM714"/>
      <c r="IN714"/>
    </row>
    <row r="715" s="27" customFormat="1" hidden="1" spans="1:248">
      <c r="A715" s="18">
        <v>2060999</v>
      </c>
      <c r="B715" s="27">
        <v>2000</v>
      </c>
      <c r="II715" s="28"/>
      <c r="IJ715" s="28"/>
      <c r="IK715"/>
      <c r="IL715"/>
      <c r="IM715"/>
      <c r="IN715"/>
    </row>
    <row r="716" s="27" customFormat="1" hidden="1" spans="1:248">
      <c r="A716" s="18">
        <v>20699</v>
      </c>
      <c r="B716" s="27">
        <v>21572</v>
      </c>
      <c r="II716" s="28"/>
      <c r="IJ716" s="28"/>
      <c r="IK716"/>
      <c r="IL716"/>
      <c r="IM716"/>
      <c r="IN716"/>
    </row>
    <row r="717" s="27" customFormat="1" hidden="1" spans="1:248">
      <c r="A717" s="18">
        <v>2069999</v>
      </c>
      <c r="B717" s="27">
        <v>21572</v>
      </c>
      <c r="II717" s="28"/>
      <c r="IJ717" s="28"/>
      <c r="IK717"/>
      <c r="IL717"/>
      <c r="IM717"/>
      <c r="IN717"/>
    </row>
    <row r="718" s="27" customFormat="1" hidden="1" spans="1:248">
      <c r="A718" s="18">
        <v>207</v>
      </c>
      <c r="B718" s="27">
        <v>40367.39</v>
      </c>
      <c r="II718" s="28"/>
      <c r="IJ718" s="28"/>
      <c r="IK718"/>
      <c r="IL718"/>
      <c r="IM718"/>
      <c r="IN718"/>
    </row>
    <row r="719" s="27" customFormat="1" hidden="1" spans="1:248">
      <c r="A719" s="18">
        <v>20706</v>
      </c>
      <c r="B719" s="27">
        <v>1245.12</v>
      </c>
      <c r="II719" s="28"/>
      <c r="IJ719" s="28"/>
      <c r="IK719"/>
      <c r="IL719"/>
      <c r="IM719"/>
      <c r="IN719"/>
    </row>
    <row r="720" s="27" customFormat="1" hidden="1" spans="1:248">
      <c r="A720" s="18">
        <v>2070605</v>
      </c>
      <c r="B720" s="27">
        <v>1245.12</v>
      </c>
      <c r="II720" s="28"/>
      <c r="IJ720" s="28"/>
      <c r="IK720"/>
      <c r="IL720"/>
      <c r="IM720"/>
      <c r="IN720"/>
    </row>
    <row r="721" s="27" customFormat="1" hidden="1" spans="1:248">
      <c r="A721" s="18">
        <v>20701</v>
      </c>
      <c r="B721" s="27">
        <v>32444.12</v>
      </c>
      <c r="II721" s="28"/>
      <c r="IJ721" s="28"/>
      <c r="IK721"/>
      <c r="IL721"/>
      <c r="IM721"/>
      <c r="IN721"/>
    </row>
    <row r="722" s="27" customFormat="1" hidden="1" spans="1:248">
      <c r="A722" s="18">
        <v>2070101</v>
      </c>
      <c r="B722" s="27">
        <v>1780.99</v>
      </c>
      <c r="II722" s="28"/>
      <c r="IJ722" s="28"/>
      <c r="IK722"/>
      <c r="IL722"/>
      <c r="IM722"/>
      <c r="IN722"/>
    </row>
    <row r="723" s="27" customFormat="1" hidden="1" spans="1:248">
      <c r="A723" s="18">
        <v>2070104</v>
      </c>
      <c r="B723" s="27">
        <v>907.29</v>
      </c>
      <c r="II723" s="28"/>
      <c r="IJ723" s="28"/>
      <c r="IK723"/>
      <c r="IL723"/>
      <c r="IM723"/>
      <c r="IN723"/>
    </row>
    <row r="724" s="27" customFormat="1" hidden="1" spans="1:248">
      <c r="A724" s="18">
        <v>2070105</v>
      </c>
      <c r="B724" s="27">
        <v>127.23</v>
      </c>
      <c r="II724" s="28"/>
      <c r="IJ724" s="28"/>
      <c r="IK724"/>
      <c r="IL724"/>
      <c r="IM724"/>
      <c r="IN724"/>
    </row>
    <row r="725" s="27" customFormat="1" hidden="1" spans="1:248">
      <c r="A725" s="18">
        <v>2070107</v>
      </c>
      <c r="B725" s="27">
        <v>1868.12</v>
      </c>
      <c r="II725" s="28"/>
      <c r="IJ725" s="28"/>
      <c r="IK725"/>
      <c r="IL725"/>
      <c r="IM725"/>
      <c r="IN725"/>
    </row>
    <row r="726" s="27" customFormat="1" hidden="1" spans="1:248">
      <c r="A726" s="18">
        <v>2070108</v>
      </c>
      <c r="B726" s="27">
        <v>47.2</v>
      </c>
      <c r="II726" s="28"/>
      <c r="IJ726" s="28"/>
      <c r="IK726"/>
      <c r="IL726"/>
      <c r="IM726"/>
      <c r="IN726"/>
    </row>
    <row r="727" s="27" customFormat="1" hidden="1" spans="1:248">
      <c r="A727" s="18">
        <v>2070109</v>
      </c>
      <c r="B727" s="27">
        <v>632.68</v>
      </c>
      <c r="II727" s="28"/>
      <c r="IJ727" s="28"/>
      <c r="IK727"/>
      <c r="IL727"/>
      <c r="IM727"/>
      <c r="IN727"/>
    </row>
    <row r="728" s="27" customFormat="1" hidden="1" spans="1:248">
      <c r="A728" s="18">
        <v>2070111</v>
      </c>
      <c r="B728" s="27">
        <v>247.44</v>
      </c>
      <c r="II728" s="28"/>
      <c r="IJ728" s="28"/>
      <c r="IK728"/>
      <c r="IL728"/>
      <c r="IM728"/>
      <c r="IN728"/>
    </row>
    <row r="729" s="27" customFormat="1" hidden="1" spans="1:248">
      <c r="A729" s="18">
        <v>2070112</v>
      </c>
      <c r="B729" s="27">
        <v>15.2</v>
      </c>
      <c r="II729" s="28"/>
      <c r="IJ729" s="28"/>
      <c r="IK729"/>
      <c r="IL729"/>
      <c r="IM729"/>
      <c r="IN729"/>
    </row>
    <row r="730" s="27" customFormat="1" hidden="1" spans="1:248">
      <c r="A730" s="18">
        <v>2070199</v>
      </c>
      <c r="B730" s="27">
        <v>26817.97</v>
      </c>
      <c r="II730" s="28"/>
      <c r="IJ730" s="28"/>
      <c r="IK730"/>
      <c r="IL730"/>
      <c r="IM730"/>
      <c r="IN730"/>
    </row>
    <row r="731" s="27" customFormat="1" hidden="1" spans="1:248">
      <c r="A731" s="18">
        <v>20702</v>
      </c>
      <c r="B731" s="27">
        <v>841.03</v>
      </c>
      <c r="II731" s="28"/>
      <c r="IJ731" s="28"/>
      <c r="IK731"/>
      <c r="IL731"/>
      <c r="IM731"/>
      <c r="IN731"/>
    </row>
    <row r="732" s="27" customFormat="1" hidden="1" spans="1:248">
      <c r="A732" s="18">
        <v>2070204</v>
      </c>
      <c r="B732" s="27">
        <v>235.76</v>
      </c>
      <c r="II732" s="28"/>
      <c r="IJ732" s="28"/>
      <c r="IK732"/>
      <c r="IL732"/>
      <c r="IM732"/>
      <c r="IN732"/>
    </row>
    <row r="733" s="27" customFormat="1" hidden="1" spans="1:248">
      <c r="A733" s="18">
        <v>2070205</v>
      </c>
      <c r="B733" s="27">
        <v>605.27</v>
      </c>
      <c r="II733" s="28"/>
      <c r="IJ733" s="28"/>
      <c r="IK733"/>
      <c r="IL733"/>
      <c r="IM733"/>
      <c r="IN733"/>
    </row>
    <row r="734" s="27" customFormat="1" hidden="1" spans="1:248">
      <c r="A734" s="18">
        <v>20703</v>
      </c>
      <c r="B734" s="27">
        <v>1322.35</v>
      </c>
      <c r="II734" s="28"/>
      <c r="IJ734" s="28"/>
      <c r="IK734"/>
      <c r="IL734"/>
      <c r="IM734"/>
      <c r="IN734"/>
    </row>
    <row r="735" s="27" customFormat="1" hidden="1" spans="1:248">
      <c r="A735" s="18">
        <v>2070307</v>
      </c>
      <c r="B735" s="27">
        <v>909.26</v>
      </c>
      <c r="II735" s="28"/>
      <c r="IJ735" s="28"/>
      <c r="IK735"/>
      <c r="IL735"/>
      <c r="IM735"/>
      <c r="IN735"/>
    </row>
    <row r="736" s="27" customFormat="1" hidden="1" spans="1:248">
      <c r="A736" s="18">
        <v>2070308</v>
      </c>
      <c r="B736" s="27">
        <v>314.1</v>
      </c>
      <c r="II736" s="28"/>
      <c r="IJ736" s="28"/>
      <c r="IK736"/>
      <c r="IL736"/>
      <c r="IM736"/>
      <c r="IN736"/>
    </row>
    <row r="737" s="27" customFormat="1" hidden="1" spans="1:248">
      <c r="A737" s="18">
        <v>2070399</v>
      </c>
      <c r="B737" s="27">
        <v>98.99</v>
      </c>
      <c r="II737" s="28"/>
      <c r="IJ737" s="28"/>
      <c r="IK737"/>
      <c r="IL737"/>
      <c r="IM737"/>
      <c r="IN737"/>
    </row>
    <row r="738" s="27" customFormat="1" hidden="1" spans="1:248">
      <c r="A738" s="18">
        <v>20708</v>
      </c>
      <c r="B738" s="27">
        <v>4312.37</v>
      </c>
      <c r="II738" s="28"/>
      <c r="IJ738" s="28"/>
      <c r="IK738"/>
      <c r="IL738"/>
      <c r="IM738"/>
      <c r="IN738"/>
    </row>
    <row r="739" s="27" customFormat="1" hidden="1" spans="1:248">
      <c r="A739" s="18">
        <v>2070801</v>
      </c>
      <c r="B739" s="27">
        <v>127.96</v>
      </c>
      <c r="II739" s="28"/>
      <c r="IJ739" s="28"/>
      <c r="IK739"/>
      <c r="IL739"/>
      <c r="IM739"/>
      <c r="IN739"/>
    </row>
    <row r="740" s="27" customFormat="1" hidden="1" spans="1:248">
      <c r="A740" s="18">
        <v>2070808</v>
      </c>
      <c r="B740" s="27">
        <v>4091.39</v>
      </c>
      <c r="II740" s="28"/>
      <c r="IJ740" s="28"/>
      <c r="IK740"/>
      <c r="IL740"/>
      <c r="IM740"/>
      <c r="IN740"/>
    </row>
    <row r="741" s="27" customFormat="1" hidden="1" spans="1:248">
      <c r="A741" s="18">
        <v>2070899</v>
      </c>
      <c r="B741" s="27">
        <v>93.02</v>
      </c>
      <c r="II741" s="28"/>
      <c r="IJ741" s="28"/>
      <c r="IK741"/>
      <c r="IL741"/>
      <c r="IM741"/>
      <c r="IN741"/>
    </row>
    <row r="742" s="27" customFormat="1" hidden="1" spans="1:248">
      <c r="A742" s="18">
        <v>20799</v>
      </c>
      <c r="B742" s="27">
        <v>202.4</v>
      </c>
      <c r="II742" s="28"/>
      <c r="IJ742" s="28"/>
      <c r="IK742"/>
      <c r="IL742"/>
      <c r="IM742"/>
      <c r="IN742"/>
    </row>
    <row r="743" s="27" customFormat="1" hidden="1" spans="1:248">
      <c r="A743" s="18">
        <v>2079999</v>
      </c>
      <c r="B743" s="27">
        <v>202.4</v>
      </c>
      <c r="II743" s="28"/>
      <c r="IJ743" s="28"/>
      <c r="IK743"/>
      <c r="IL743"/>
      <c r="IM743"/>
      <c r="IN743"/>
    </row>
    <row r="744" s="27" customFormat="1" hidden="1" spans="1:248">
      <c r="A744" s="18">
        <v>220</v>
      </c>
      <c r="B744" s="27">
        <v>14938.61</v>
      </c>
      <c r="II744" s="28"/>
      <c r="IJ744" s="28"/>
      <c r="IK744"/>
      <c r="IL744"/>
      <c r="IM744"/>
      <c r="IN744"/>
    </row>
    <row r="745" s="27" customFormat="1" hidden="1" spans="1:248">
      <c r="A745" s="18">
        <v>22005</v>
      </c>
      <c r="B745" s="27">
        <v>680</v>
      </c>
      <c r="II745" s="28"/>
      <c r="IJ745" s="28"/>
      <c r="IK745"/>
      <c r="IL745"/>
      <c r="IM745"/>
      <c r="IN745"/>
    </row>
    <row r="746" s="27" customFormat="1" hidden="1" spans="1:248">
      <c r="A746" s="18">
        <v>2200501</v>
      </c>
      <c r="B746" s="27">
        <v>600</v>
      </c>
      <c r="II746" s="28"/>
      <c r="IJ746" s="28"/>
      <c r="IK746"/>
      <c r="IL746"/>
      <c r="IM746"/>
      <c r="IN746"/>
    </row>
    <row r="747" s="27" customFormat="1" hidden="1" spans="1:248">
      <c r="A747" s="18">
        <v>2200502</v>
      </c>
      <c r="B747" s="27">
        <v>50</v>
      </c>
      <c r="II747" s="28"/>
      <c r="IJ747" s="28"/>
      <c r="IK747"/>
      <c r="IL747"/>
      <c r="IM747"/>
      <c r="IN747"/>
    </row>
    <row r="748" s="27" customFormat="1" hidden="1" spans="1:248">
      <c r="A748" s="18">
        <v>2200510</v>
      </c>
      <c r="B748" s="27">
        <v>30</v>
      </c>
      <c r="II748" s="28"/>
      <c r="IJ748" s="28"/>
      <c r="IK748"/>
      <c r="IL748"/>
      <c r="IM748"/>
      <c r="IN748"/>
    </row>
    <row r="749" s="27" customFormat="1" hidden="1" spans="1:248">
      <c r="A749" s="18">
        <v>22001</v>
      </c>
      <c r="B749" s="27">
        <v>12458.61</v>
      </c>
      <c r="II749" s="28"/>
      <c r="IJ749" s="28"/>
      <c r="IK749"/>
      <c r="IL749"/>
      <c r="IM749"/>
      <c r="IN749"/>
    </row>
    <row r="750" s="27" customFormat="1" hidden="1" spans="1:248">
      <c r="A750" s="18">
        <v>2200101</v>
      </c>
      <c r="B750" s="27">
        <v>7711.57</v>
      </c>
      <c r="II750" s="28"/>
      <c r="IJ750" s="28"/>
      <c r="IK750"/>
      <c r="IL750"/>
      <c r="IM750"/>
      <c r="IN750"/>
    </row>
    <row r="751" s="27" customFormat="1" hidden="1" spans="1:248">
      <c r="A751" s="18">
        <v>2200108</v>
      </c>
      <c r="B751" s="27">
        <v>2583.84</v>
      </c>
      <c r="II751" s="28"/>
      <c r="IJ751" s="28"/>
      <c r="IK751"/>
      <c r="IL751"/>
      <c r="IM751"/>
      <c r="IN751"/>
    </row>
    <row r="752" s="27" customFormat="1" hidden="1" spans="1:248">
      <c r="A752" s="18">
        <v>2200114</v>
      </c>
      <c r="B752" s="27">
        <v>2163.2</v>
      </c>
      <c r="II752" s="28"/>
      <c r="IJ752" s="28"/>
      <c r="IK752"/>
      <c r="IL752"/>
      <c r="IM752"/>
      <c r="IN752"/>
    </row>
    <row r="753" s="27" customFormat="1" hidden="1" spans="1:248">
      <c r="A753" s="18">
        <v>22099</v>
      </c>
      <c r="B753" s="27">
        <v>1800</v>
      </c>
      <c r="II753" s="28"/>
      <c r="IJ753" s="28"/>
      <c r="IK753"/>
      <c r="IL753"/>
      <c r="IM753"/>
      <c r="IN753"/>
    </row>
    <row r="754" s="27" customFormat="1" hidden="1" spans="1:248">
      <c r="A754" s="18">
        <v>2209999</v>
      </c>
      <c r="B754" s="27">
        <v>1800</v>
      </c>
      <c r="II754" s="28"/>
      <c r="IJ754" s="28"/>
      <c r="IK754"/>
      <c r="IL754"/>
      <c r="IM754"/>
      <c r="IN754"/>
    </row>
    <row r="755" s="27" customFormat="1" hidden="1" spans="1:248">
      <c r="A755" s="18">
        <v>215</v>
      </c>
      <c r="B755" s="27">
        <v>22421.94</v>
      </c>
      <c r="II755" s="28"/>
      <c r="IJ755" s="28"/>
      <c r="IK755"/>
      <c r="IL755"/>
      <c r="IM755"/>
      <c r="IN755"/>
    </row>
    <row r="756" s="27" customFormat="1" hidden="1" spans="1:248">
      <c r="A756" s="18">
        <v>21505</v>
      </c>
      <c r="B756" s="27">
        <v>1183.86</v>
      </c>
      <c r="II756" s="28"/>
      <c r="IJ756" s="28"/>
      <c r="IK756"/>
      <c r="IL756"/>
      <c r="IM756"/>
      <c r="IN756"/>
    </row>
    <row r="757" s="27" customFormat="1" hidden="1" spans="1:248">
      <c r="A757" s="18">
        <v>2150501</v>
      </c>
      <c r="B757" s="27">
        <v>1098.36</v>
      </c>
      <c r="II757" s="28"/>
      <c r="IJ757" s="28"/>
      <c r="IK757"/>
      <c r="IL757"/>
      <c r="IM757"/>
      <c r="IN757"/>
    </row>
    <row r="758" s="27" customFormat="1" hidden="1" spans="1:248">
      <c r="A758" s="18">
        <v>2150502</v>
      </c>
      <c r="B758" s="27">
        <v>85.5</v>
      </c>
      <c r="II758" s="28"/>
      <c r="IJ758" s="28"/>
      <c r="IK758"/>
      <c r="IL758"/>
      <c r="IM758"/>
      <c r="IN758"/>
    </row>
    <row r="759" s="27" customFormat="1" hidden="1" spans="1:248">
      <c r="A759" s="18">
        <v>21599</v>
      </c>
      <c r="B759" s="27">
        <v>11993.54</v>
      </c>
      <c r="II759" s="28"/>
      <c r="IJ759" s="28"/>
      <c r="IK759"/>
      <c r="IL759"/>
      <c r="IM759"/>
      <c r="IN759"/>
    </row>
    <row r="760" s="27" customFormat="1" hidden="1" spans="1:248">
      <c r="A760" s="18">
        <v>2159999</v>
      </c>
      <c r="B760" s="27">
        <v>11993.54</v>
      </c>
      <c r="II760" s="28"/>
      <c r="IJ760" s="28"/>
      <c r="IK760"/>
      <c r="IL760"/>
      <c r="IM760"/>
      <c r="IN760"/>
    </row>
    <row r="761" s="27" customFormat="1" hidden="1" spans="1:248">
      <c r="A761" s="18">
        <v>21502</v>
      </c>
      <c r="B761" s="27">
        <v>2151.34</v>
      </c>
      <c r="II761" s="28"/>
      <c r="IJ761" s="28"/>
      <c r="IK761"/>
      <c r="IL761"/>
      <c r="IM761"/>
      <c r="IN761"/>
    </row>
    <row r="762" s="27" customFormat="1" hidden="1" spans="1:248">
      <c r="A762" s="18">
        <v>2150201</v>
      </c>
      <c r="B762" s="27">
        <v>1788.71</v>
      </c>
      <c r="II762" s="28"/>
      <c r="IJ762" s="28"/>
      <c r="IK762"/>
      <c r="IL762"/>
      <c r="IM762"/>
      <c r="IN762"/>
    </row>
    <row r="763" s="27" customFormat="1" hidden="1" spans="1:248">
      <c r="A763" s="18">
        <v>2150202</v>
      </c>
      <c r="B763" s="27">
        <v>14.63</v>
      </c>
      <c r="II763" s="28"/>
      <c r="IJ763" s="28"/>
      <c r="IK763"/>
      <c r="IL763"/>
      <c r="IM763"/>
      <c r="IN763"/>
    </row>
    <row r="764" s="27" customFormat="1" hidden="1" spans="1:248">
      <c r="A764" s="18">
        <v>2150299</v>
      </c>
      <c r="B764" s="27">
        <v>348</v>
      </c>
      <c r="II764" s="28"/>
      <c r="IJ764" s="28"/>
      <c r="IK764"/>
      <c r="IL764"/>
      <c r="IM764"/>
      <c r="IN764"/>
    </row>
    <row r="765" s="27" customFormat="1" hidden="1" spans="1:248">
      <c r="A765" s="18">
        <v>21507</v>
      </c>
      <c r="B765" s="27">
        <v>841.76</v>
      </c>
      <c r="II765" s="28"/>
      <c r="IJ765" s="28"/>
      <c r="IK765"/>
      <c r="IL765"/>
      <c r="IM765"/>
      <c r="IN765"/>
    </row>
    <row r="766" s="27" customFormat="1" hidden="1" spans="1:248">
      <c r="A766" s="18">
        <v>2150701</v>
      </c>
      <c r="B766" s="27">
        <v>647.3</v>
      </c>
      <c r="II766" s="28"/>
      <c r="IJ766" s="28"/>
      <c r="IK766"/>
      <c r="IL766"/>
      <c r="IM766"/>
      <c r="IN766"/>
    </row>
    <row r="767" s="27" customFormat="1" hidden="1" spans="1:248">
      <c r="A767" s="18">
        <v>2150702</v>
      </c>
      <c r="B767" s="27">
        <v>194.46</v>
      </c>
      <c r="II767" s="28"/>
      <c r="IJ767" s="28"/>
      <c r="IK767"/>
      <c r="IL767"/>
      <c r="IM767"/>
      <c r="IN767"/>
    </row>
    <row r="768" s="27" customFormat="1" hidden="1" spans="1:248">
      <c r="A768" s="18">
        <v>21503</v>
      </c>
      <c r="B768" s="27">
        <v>338.04</v>
      </c>
      <c r="II768" s="28"/>
      <c r="IJ768" s="28"/>
      <c r="IK768"/>
      <c r="IL768"/>
      <c r="IM768"/>
      <c r="IN768"/>
    </row>
    <row r="769" s="27" customFormat="1" hidden="1" spans="1:248">
      <c r="A769" s="18">
        <v>2150399</v>
      </c>
      <c r="B769" s="27">
        <v>338.04</v>
      </c>
      <c r="II769" s="28"/>
      <c r="IJ769" s="28"/>
      <c r="IK769"/>
      <c r="IL769"/>
      <c r="IM769"/>
      <c r="IN769"/>
    </row>
    <row r="770" s="27" customFormat="1" hidden="1" spans="1:248">
      <c r="A770" s="18">
        <v>21501</v>
      </c>
      <c r="B770" s="27">
        <v>2600</v>
      </c>
      <c r="II770" s="28"/>
      <c r="IJ770" s="28"/>
      <c r="IK770"/>
      <c r="IL770"/>
      <c r="IM770"/>
      <c r="IN770"/>
    </row>
    <row r="771" s="27" customFormat="1" hidden="1" spans="1:248">
      <c r="A771" s="18">
        <v>2150199</v>
      </c>
      <c r="B771" s="27">
        <v>2600</v>
      </c>
      <c r="II771" s="28"/>
      <c r="IJ771" s="28"/>
      <c r="IK771"/>
      <c r="IL771"/>
      <c r="IM771"/>
      <c r="IN771"/>
    </row>
    <row r="772" s="27" customFormat="1" hidden="1" spans="1:248">
      <c r="A772" s="18">
        <v>21508</v>
      </c>
      <c r="B772" s="27">
        <v>3313.4</v>
      </c>
      <c r="II772" s="28"/>
      <c r="IJ772" s="28"/>
      <c r="IK772"/>
      <c r="IL772"/>
      <c r="IM772"/>
      <c r="IN772"/>
    </row>
    <row r="773" s="27" customFormat="1" hidden="1" spans="1:248">
      <c r="A773" s="18">
        <v>2150899</v>
      </c>
      <c r="B773" s="27">
        <v>3313.4</v>
      </c>
      <c r="II773" s="28"/>
      <c r="IJ773" s="28"/>
      <c r="IK773"/>
      <c r="IL773"/>
      <c r="IM773"/>
      <c r="IN773"/>
    </row>
    <row r="774" s="27" customFormat="1" hidden="1" spans="1:248">
      <c r="A774" s="18">
        <v>211</v>
      </c>
      <c r="B774" s="27">
        <v>13003.95</v>
      </c>
      <c r="II774" s="28"/>
      <c r="IJ774" s="28"/>
      <c r="IK774"/>
      <c r="IL774"/>
      <c r="IM774"/>
      <c r="IN774"/>
    </row>
    <row r="775" s="27" customFormat="1" hidden="1" spans="1:248">
      <c r="A775" s="18">
        <v>21114</v>
      </c>
      <c r="B775" s="27">
        <v>112.19</v>
      </c>
      <c r="II775" s="28"/>
      <c r="IJ775" s="28"/>
      <c r="IK775"/>
      <c r="IL775"/>
      <c r="IM775"/>
      <c r="IN775"/>
    </row>
    <row r="776" s="27" customFormat="1" hidden="1" spans="1:248">
      <c r="A776" s="18">
        <v>2111450</v>
      </c>
      <c r="B776" s="27">
        <v>104.59</v>
      </c>
      <c r="II776" s="28"/>
      <c r="IJ776" s="28"/>
      <c r="IK776"/>
      <c r="IL776"/>
      <c r="IM776"/>
      <c r="IN776"/>
    </row>
    <row r="777" s="27" customFormat="1" hidden="1" spans="1:248">
      <c r="A777" s="18">
        <v>2111499</v>
      </c>
      <c r="B777" s="27">
        <v>7.6</v>
      </c>
      <c r="II777" s="28"/>
      <c r="IJ777" s="28"/>
      <c r="IK777"/>
      <c r="IL777"/>
      <c r="IM777"/>
      <c r="IN777"/>
    </row>
    <row r="778" s="27" customFormat="1" hidden="1" spans="1:248">
      <c r="A778" s="18">
        <v>21101</v>
      </c>
      <c r="B778" s="27">
        <v>12775.26</v>
      </c>
      <c r="II778" s="28"/>
      <c r="IJ778" s="28"/>
      <c r="IK778"/>
      <c r="IL778"/>
      <c r="IM778"/>
      <c r="IN778"/>
    </row>
    <row r="779" s="27" customFormat="1" hidden="1" spans="1:248">
      <c r="A779" s="18">
        <v>2110101</v>
      </c>
      <c r="B779" s="27">
        <v>11936.89</v>
      </c>
      <c r="II779" s="28"/>
      <c r="IJ779" s="28"/>
      <c r="IK779"/>
      <c r="IL779"/>
      <c r="IM779"/>
      <c r="IN779"/>
    </row>
    <row r="780" s="27" customFormat="1" hidden="1" spans="1:248">
      <c r="A780" s="18">
        <v>2110102</v>
      </c>
      <c r="B780" s="27">
        <v>838.37</v>
      </c>
      <c r="II780" s="28"/>
      <c r="IJ780" s="28"/>
      <c r="IK780"/>
      <c r="IL780"/>
      <c r="IM780"/>
      <c r="IN780"/>
    </row>
    <row r="781" s="27" customFormat="1" hidden="1" spans="1:248">
      <c r="A781" s="18">
        <v>21102</v>
      </c>
      <c r="B781" s="27">
        <v>99.7</v>
      </c>
      <c r="II781" s="28"/>
      <c r="IJ781" s="28"/>
      <c r="IK781"/>
      <c r="IL781"/>
      <c r="IM781"/>
      <c r="IN781"/>
    </row>
    <row r="782" s="27" customFormat="1" hidden="1" spans="1:248">
      <c r="A782" s="18">
        <v>2110203</v>
      </c>
      <c r="B782" s="27">
        <v>99.7</v>
      </c>
      <c r="II782" s="28"/>
      <c r="IJ782" s="28"/>
      <c r="IK782"/>
      <c r="IL782"/>
      <c r="IM782"/>
      <c r="IN782"/>
    </row>
    <row r="783" s="27" customFormat="1" hidden="1" spans="1:248">
      <c r="A783" s="18">
        <v>21111</v>
      </c>
      <c r="B783" s="27">
        <v>16.8</v>
      </c>
      <c r="II783" s="28"/>
      <c r="IJ783" s="28"/>
      <c r="IK783"/>
      <c r="IL783"/>
      <c r="IM783"/>
      <c r="IN783"/>
    </row>
    <row r="784" s="27" customFormat="1" hidden="1" spans="1:248">
      <c r="A784" s="18">
        <v>2111101</v>
      </c>
      <c r="B784" s="27">
        <v>16.8</v>
      </c>
      <c r="II784" s="28"/>
      <c r="IJ784" s="28"/>
      <c r="IK784"/>
      <c r="IL784"/>
      <c r="IM784"/>
      <c r="IN784"/>
    </row>
    <row r="785" s="27" customFormat="1" hidden="1" spans="1:248">
      <c r="A785" s="18">
        <v>224</v>
      </c>
      <c r="B785" s="27">
        <v>9954.95</v>
      </c>
      <c r="II785" s="28"/>
      <c r="IJ785" s="28"/>
      <c r="IK785"/>
      <c r="IL785"/>
      <c r="IM785"/>
      <c r="IN785"/>
    </row>
    <row r="786" s="27" customFormat="1" hidden="1" spans="1:248">
      <c r="A786" s="18">
        <v>22401</v>
      </c>
      <c r="B786" s="27">
        <v>2736.27</v>
      </c>
      <c r="II786" s="28"/>
      <c r="IJ786" s="28"/>
      <c r="IK786"/>
      <c r="IL786"/>
      <c r="IM786"/>
      <c r="IN786"/>
    </row>
    <row r="787" s="27" customFormat="1" hidden="1" spans="1:248">
      <c r="A787" s="18">
        <v>2240101</v>
      </c>
      <c r="B787" s="27">
        <v>1754.88</v>
      </c>
      <c r="II787" s="28"/>
      <c r="IJ787" s="28"/>
      <c r="IK787"/>
      <c r="IL787"/>
      <c r="IM787"/>
      <c r="IN787"/>
    </row>
    <row r="788" s="27" customFormat="1" hidden="1" spans="1:248">
      <c r="A788" s="18">
        <v>2240106</v>
      </c>
      <c r="B788" s="27">
        <v>65</v>
      </c>
      <c r="II788" s="28"/>
      <c r="IJ788" s="28"/>
      <c r="IK788"/>
      <c r="IL788"/>
      <c r="IM788"/>
      <c r="IN788"/>
    </row>
    <row r="789" s="27" customFormat="1" hidden="1" spans="1:248">
      <c r="A789" s="18">
        <v>2240150</v>
      </c>
      <c r="B789" s="27">
        <v>788.98</v>
      </c>
      <c r="II789" s="28"/>
      <c r="IJ789" s="28"/>
      <c r="IK789"/>
      <c r="IL789"/>
      <c r="IM789"/>
      <c r="IN789"/>
    </row>
    <row r="790" s="27" customFormat="1" hidden="1" spans="1:248">
      <c r="A790" s="18">
        <v>2240199</v>
      </c>
      <c r="B790" s="27">
        <v>127.41</v>
      </c>
      <c r="II790" s="28"/>
      <c r="IJ790" s="28"/>
      <c r="IK790"/>
      <c r="IL790"/>
      <c r="IM790"/>
      <c r="IN790"/>
    </row>
    <row r="791" s="27" customFormat="1" hidden="1" spans="1:248">
      <c r="A791" s="18">
        <v>22405</v>
      </c>
      <c r="B791" s="27">
        <v>132.59</v>
      </c>
      <c r="II791" s="28"/>
      <c r="IJ791" s="28"/>
      <c r="IK791"/>
      <c r="IL791"/>
      <c r="IM791"/>
      <c r="IN791"/>
    </row>
    <row r="792" s="27" customFormat="1" hidden="1" spans="1:248">
      <c r="A792" s="18">
        <v>2240501</v>
      </c>
      <c r="B792" s="27">
        <v>117.39</v>
      </c>
      <c r="II792" s="28"/>
      <c r="IJ792" s="28"/>
      <c r="IK792"/>
      <c r="IL792"/>
      <c r="IM792"/>
      <c r="IN792"/>
    </row>
    <row r="793" s="27" customFormat="1" hidden="1" spans="1:248">
      <c r="A793" s="18">
        <v>2240504</v>
      </c>
      <c r="B793" s="27">
        <v>15.2</v>
      </c>
      <c r="II793" s="28"/>
      <c r="IJ793" s="28"/>
      <c r="IK793"/>
      <c r="IL793"/>
      <c r="IM793"/>
      <c r="IN793"/>
    </row>
    <row r="794" s="27" customFormat="1" hidden="1" spans="1:248">
      <c r="A794" s="18">
        <v>22402</v>
      </c>
      <c r="B794" s="27">
        <v>5656.09</v>
      </c>
      <c r="II794" s="28"/>
      <c r="IJ794" s="28"/>
      <c r="IK794"/>
      <c r="IL794"/>
      <c r="IM794"/>
      <c r="IN794"/>
    </row>
    <row r="795" s="27" customFormat="1" hidden="1" spans="1:248">
      <c r="A795" s="18">
        <v>2240201</v>
      </c>
      <c r="B795" s="27">
        <v>5656.09</v>
      </c>
      <c r="II795" s="28"/>
      <c r="IJ795" s="28"/>
      <c r="IK795"/>
      <c r="IL795"/>
      <c r="IM795"/>
      <c r="IN795"/>
    </row>
    <row r="796" s="27" customFormat="1" hidden="1" spans="1:248">
      <c r="A796" s="18">
        <v>22499</v>
      </c>
      <c r="B796" s="27">
        <v>1430</v>
      </c>
      <c r="II796" s="28"/>
      <c r="IJ796" s="28"/>
      <c r="IK796"/>
      <c r="IL796"/>
      <c r="IM796"/>
      <c r="IN796"/>
    </row>
    <row r="797" s="27" customFormat="1" hidden="1" spans="1:248">
      <c r="A797" s="18">
        <v>2249999</v>
      </c>
      <c r="B797" s="27">
        <v>1430</v>
      </c>
      <c r="II797" s="28"/>
      <c r="IJ797" s="28"/>
      <c r="IK797"/>
      <c r="IL797"/>
      <c r="IM797"/>
      <c r="IN797"/>
    </row>
    <row r="798" s="27" customFormat="1" hidden="1" spans="1:248">
      <c r="A798" s="18">
        <v>216</v>
      </c>
      <c r="B798" s="27">
        <v>1102.13</v>
      </c>
      <c r="II798" s="28"/>
      <c r="IJ798" s="28"/>
      <c r="IK798"/>
      <c r="IL798"/>
      <c r="IM798"/>
      <c r="IN798"/>
    </row>
    <row r="799" s="27" customFormat="1" hidden="1" spans="1:248">
      <c r="A799" s="18">
        <v>21602</v>
      </c>
      <c r="B799" s="27">
        <v>1102.13</v>
      </c>
      <c r="II799" s="28"/>
      <c r="IJ799" s="28"/>
      <c r="IK799"/>
      <c r="IL799"/>
      <c r="IM799"/>
      <c r="IN799"/>
    </row>
    <row r="800" s="27" customFormat="1" hidden="1" spans="1:248">
      <c r="A800" s="18">
        <v>2160201</v>
      </c>
      <c r="B800" s="27">
        <v>750.4</v>
      </c>
      <c r="II800" s="28"/>
      <c r="IJ800" s="28"/>
      <c r="IK800"/>
      <c r="IL800"/>
      <c r="IM800"/>
      <c r="IN800"/>
    </row>
    <row r="801" s="27" customFormat="1" hidden="1" spans="1:248">
      <c r="A801" s="18">
        <v>2160202</v>
      </c>
      <c r="B801" s="27">
        <v>121.6</v>
      </c>
      <c r="II801" s="28"/>
      <c r="IJ801" s="28"/>
      <c r="IK801"/>
      <c r="IL801"/>
      <c r="IM801"/>
      <c r="IN801"/>
    </row>
    <row r="802" s="27" customFormat="1" hidden="1" spans="1:248">
      <c r="A802" s="18">
        <v>2160250</v>
      </c>
      <c r="B802" s="27">
        <v>220.13</v>
      </c>
      <c r="II802" s="28"/>
      <c r="IJ802" s="28"/>
      <c r="IK802"/>
      <c r="IL802"/>
      <c r="IM802"/>
      <c r="IN802"/>
    </row>
    <row r="803" s="27" customFormat="1" hidden="1" spans="1:248">
      <c r="A803" s="18">
        <v>2160299</v>
      </c>
      <c r="B803" s="27">
        <v>10</v>
      </c>
      <c r="II803" s="28"/>
      <c r="IJ803" s="28"/>
      <c r="IK803"/>
      <c r="IL803"/>
      <c r="IM803"/>
      <c r="IN803"/>
    </row>
    <row r="804" s="27" customFormat="1" hidden="1" spans="1:248">
      <c r="A804" s="18">
        <v>222</v>
      </c>
      <c r="B804" s="27">
        <v>488.24</v>
      </c>
      <c r="II804" s="28"/>
      <c r="IJ804" s="28"/>
      <c r="IK804"/>
      <c r="IL804"/>
      <c r="IM804"/>
      <c r="IN804"/>
    </row>
    <row r="805" s="27" customFormat="1" hidden="1" spans="1:248">
      <c r="A805" s="18">
        <v>22201</v>
      </c>
      <c r="B805" s="27">
        <v>449.84</v>
      </c>
      <c r="II805" s="28"/>
      <c r="IJ805" s="28"/>
      <c r="IK805"/>
      <c r="IL805"/>
      <c r="IM805"/>
      <c r="IN805"/>
    </row>
    <row r="806" s="27" customFormat="1" hidden="1" spans="1:248">
      <c r="A806" s="18">
        <v>2220102</v>
      </c>
      <c r="B806" s="27">
        <v>65</v>
      </c>
      <c r="II806" s="28"/>
      <c r="IJ806" s="28"/>
      <c r="IK806"/>
      <c r="IL806"/>
      <c r="IM806"/>
      <c r="IN806"/>
    </row>
    <row r="807" s="27" customFormat="1" hidden="1" spans="1:248">
      <c r="A807" s="18">
        <v>2220150</v>
      </c>
      <c r="B807" s="27">
        <v>384.84</v>
      </c>
      <c r="II807" s="28"/>
      <c r="IJ807" s="28"/>
      <c r="IK807"/>
      <c r="IL807"/>
      <c r="IM807"/>
      <c r="IN807"/>
    </row>
    <row r="808" s="27" customFormat="1" hidden="1" spans="1:248">
      <c r="A808" s="18">
        <v>22205</v>
      </c>
      <c r="B808" s="27">
        <v>38.4</v>
      </c>
      <c r="II808" s="28"/>
      <c r="IJ808" s="28"/>
      <c r="IK808"/>
      <c r="IL808"/>
      <c r="IM808"/>
      <c r="IN808"/>
    </row>
    <row r="809" s="27" customFormat="1" hidden="1" spans="1:248">
      <c r="A809" s="18">
        <v>2220503</v>
      </c>
      <c r="B809" s="27">
        <v>38.4</v>
      </c>
      <c r="II809" s="28"/>
      <c r="IJ809" s="28"/>
      <c r="IK809"/>
      <c r="IL809"/>
      <c r="IM809"/>
      <c r="IN809"/>
    </row>
    <row r="810" s="27" customFormat="1" hidden="1" spans="1:248">
      <c r="A810" s="18">
        <v>212</v>
      </c>
      <c r="B810" s="27">
        <v>82256.62</v>
      </c>
      <c r="II810" s="28"/>
      <c r="IJ810" s="28"/>
      <c r="IK810"/>
      <c r="IL810"/>
      <c r="IM810"/>
      <c r="IN810"/>
    </row>
    <row r="811" s="27" customFormat="1" hidden="1" spans="1:248">
      <c r="A811" s="18">
        <v>21201</v>
      </c>
      <c r="B811" s="27">
        <v>14577.7</v>
      </c>
      <c r="II811" s="28"/>
      <c r="IJ811" s="28"/>
      <c r="IK811"/>
      <c r="IL811"/>
      <c r="IM811"/>
      <c r="IN811"/>
    </row>
    <row r="812" s="27" customFormat="1" hidden="1" spans="1:248">
      <c r="A812" s="18">
        <v>2120101</v>
      </c>
      <c r="B812" s="27">
        <v>3467.35</v>
      </c>
      <c r="II812" s="28"/>
      <c r="IJ812" s="28"/>
      <c r="IK812"/>
      <c r="IL812"/>
      <c r="IM812"/>
      <c r="IN812"/>
    </row>
    <row r="813" s="27" customFormat="1" hidden="1" spans="1:248">
      <c r="A813" s="18">
        <v>2120102</v>
      </c>
      <c r="B813" s="27">
        <v>22.8</v>
      </c>
      <c r="II813" s="28"/>
      <c r="IJ813" s="28"/>
      <c r="IK813"/>
      <c r="IL813"/>
      <c r="IM813"/>
      <c r="IN813"/>
    </row>
    <row r="814" s="27" customFormat="1" hidden="1" spans="1:248">
      <c r="A814" s="18">
        <v>2120104</v>
      </c>
      <c r="B814" s="27">
        <v>651.2</v>
      </c>
      <c r="II814" s="28"/>
      <c r="IJ814" s="28"/>
      <c r="IK814"/>
      <c r="IL814"/>
      <c r="IM814"/>
      <c r="IN814"/>
    </row>
    <row r="815" s="27" customFormat="1" hidden="1" spans="1:248">
      <c r="A815" s="18">
        <v>2120199</v>
      </c>
      <c r="B815" s="27">
        <v>10436.35</v>
      </c>
      <c r="II815" s="28"/>
      <c r="IJ815" s="28"/>
      <c r="IK815"/>
      <c r="IL815"/>
      <c r="IM815"/>
      <c r="IN815"/>
    </row>
    <row r="816" s="27" customFormat="1" hidden="1" spans="1:248">
      <c r="A816" s="18">
        <v>21203</v>
      </c>
      <c r="B816" s="27">
        <v>57801.96</v>
      </c>
      <c r="II816" s="28"/>
      <c r="IJ816" s="28"/>
      <c r="IK816"/>
      <c r="IL816"/>
      <c r="IM816"/>
      <c r="IN816"/>
    </row>
    <row r="817" s="27" customFormat="1" hidden="1" spans="1:248">
      <c r="A817" s="18">
        <v>2120399</v>
      </c>
      <c r="B817" s="27">
        <v>57801.96</v>
      </c>
      <c r="II817" s="28"/>
      <c r="IJ817" s="28"/>
      <c r="IK817"/>
      <c r="IL817"/>
      <c r="IM817"/>
      <c r="IN817"/>
    </row>
    <row r="818" s="27" customFormat="1" hidden="1" spans="1:248">
      <c r="A818" s="18">
        <v>21206</v>
      </c>
      <c r="B818" s="27">
        <v>1600.44</v>
      </c>
      <c r="II818" s="28"/>
      <c r="IJ818" s="28"/>
      <c r="IK818"/>
      <c r="IL818"/>
      <c r="IM818"/>
      <c r="IN818"/>
    </row>
    <row r="819" s="27" customFormat="1" hidden="1" spans="1:248">
      <c r="A819" s="18">
        <v>2120601</v>
      </c>
      <c r="B819" s="27">
        <v>1600.44</v>
      </c>
      <c r="II819" s="28"/>
      <c r="IJ819" s="28"/>
      <c r="IK819"/>
      <c r="IL819"/>
      <c r="IM819"/>
      <c r="IN819"/>
    </row>
    <row r="820" s="27" customFormat="1" hidden="1" spans="1:248">
      <c r="A820" s="18">
        <v>21299</v>
      </c>
      <c r="B820" s="27">
        <v>302.87</v>
      </c>
      <c r="II820" s="28"/>
      <c r="IJ820" s="28"/>
      <c r="IK820"/>
      <c r="IL820"/>
      <c r="IM820"/>
      <c r="IN820"/>
    </row>
    <row r="821" s="27" customFormat="1" hidden="1" spans="1:248">
      <c r="A821" s="18">
        <v>2129999</v>
      </c>
      <c r="B821" s="27">
        <v>302.87</v>
      </c>
      <c r="II821" s="28"/>
      <c r="IJ821" s="28"/>
      <c r="IK821"/>
      <c r="IL821"/>
      <c r="IM821"/>
      <c r="IN821"/>
    </row>
    <row r="822" s="27" customFormat="1" hidden="1" spans="1:248">
      <c r="A822" s="18">
        <v>21205</v>
      </c>
      <c r="B822" s="27">
        <v>7973.65</v>
      </c>
      <c r="II822" s="28"/>
      <c r="IJ822" s="28"/>
      <c r="IK822"/>
      <c r="IL822"/>
      <c r="IM822"/>
      <c r="IN822"/>
    </row>
    <row r="823" s="27" customFormat="1" hidden="1" spans="1:248">
      <c r="A823" s="18">
        <v>2120501</v>
      </c>
      <c r="B823" s="27">
        <v>7973.65</v>
      </c>
      <c r="II823" s="28"/>
      <c r="IJ823" s="28"/>
      <c r="IK823"/>
      <c r="IL823"/>
      <c r="IM823"/>
      <c r="IN823"/>
    </row>
    <row r="824" s="27" customFormat="1" hidden="1" spans="1:248">
      <c r="A824" s="18">
        <v>214</v>
      </c>
      <c r="B824" s="27">
        <v>11315.81</v>
      </c>
      <c r="II824" s="28"/>
      <c r="IJ824" s="28"/>
      <c r="IK824"/>
      <c r="IL824"/>
      <c r="IM824"/>
      <c r="IN824"/>
    </row>
    <row r="825" s="27" customFormat="1" hidden="1" spans="1:248">
      <c r="A825" s="18">
        <v>21401</v>
      </c>
      <c r="B825" s="27">
        <v>11315.81</v>
      </c>
      <c r="II825" s="28"/>
      <c r="IJ825" s="28"/>
      <c r="IK825"/>
      <c r="IL825"/>
      <c r="IM825"/>
      <c r="IN825"/>
    </row>
    <row r="826" s="27" customFormat="1" hidden="1" spans="1:248">
      <c r="A826" s="18">
        <v>2140101</v>
      </c>
      <c r="B826" s="27">
        <v>2097.96</v>
      </c>
      <c r="II826" s="28"/>
      <c r="IJ826" s="28"/>
      <c r="IK826"/>
      <c r="IL826"/>
      <c r="IM826"/>
      <c r="IN826"/>
    </row>
    <row r="827" s="27" customFormat="1" hidden="1" spans="1:248">
      <c r="A827" s="18">
        <v>2140102</v>
      </c>
      <c r="B827" s="27">
        <v>258.9</v>
      </c>
      <c r="II827" s="28"/>
      <c r="IJ827" s="28"/>
      <c r="IK827"/>
      <c r="IL827"/>
      <c r="IM827"/>
      <c r="IN827"/>
    </row>
    <row r="828" s="27" customFormat="1" hidden="1" spans="1:248">
      <c r="A828" s="18">
        <v>2140106</v>
      </c>
      <c r="B828" s="27">
        <v>244.15</v>
      </c>
      <c r="II828" s="28"/>
      <c r="IJ828" s="28"/>
      <c r="IK828"/>
      <c r="IL828"/>
      <c r="IM828"/>
      <c r="IN828"/>
    </row>
    <row r="829" s="27" customFormat="1" hidden="1" spans="1:248">
      <c r="A829" s="18">
        <v>2140136</v>
      </c>
      <c r="B829" s="27">
        <v>1020.61</v>
      </c>
      <c r="II829" s="28"/>
      <c r="IJ829" s="28"/>
      <c r="IK829"/>
      <c r="IL829"/>
      <c r="IM829"/>
      <c r="IN829"/>
    </row>
    <row r="830" s="27" customFormat="1" hidden="1" spans="1:248">
      <c r="A830" s="18">
        <v>2140199</v>
      </c>
      <c r="B830" s="27">
        <v>7694.19</v>
      </c>
      <c r="II830" s="28"/>
      <c r="IJ830" s="28"/>
      <c r="IK830"/>
      <c r="IL830"/>
      <c r="IM830"/>
      <c r="IN830"/>
    </row>
    <row r="831" s="27" customFormat="1" hidden="1" spans="1:248">
      <c r="A831" s="18">
        <v>217</v>
      </c>
      <c r="B831" s="27">
        <v>160</v>
      </c>
      <c r="II831" s="28"/>
      <c r="IJ831" s="28"/>
      <c r="IK831"/>
      <c r="IL831"/>
      <c r="IM831"/>
      <c r="IN831"/>
    </row>
    <row r="832" s="27" customFormat="1" hidden="1" spans="1:248">
      <c r="A832" s="18">
        <v>21703</v>
      </c>
      <c r="B832" s="27">
        <v>160</v>
      </c>
      <c r="II832" s="28"/>
      <c r="IJ832" s="28"/>
      <c r="IK832"/>
      <c r="IL832"/>
      <c r="IM832"/>
      <c r="IN832"/>
    </row>
    <row r="833" s="27" customFormat="1" hidden="1" spans="1:248">
      <c r="A833" s="18">
        <v>2170399</v>
      </c>
      <c r="B833" s="27">
        <v>160</v>
      </c>
      <c r="II833" s="28"/>
      <c r="IJ833" s="28"/>
      <c r="IK833"/>
      <c r="IL833"/>
      <c r="IM833"/>
      <c r="IN833"/>
    </row>
    <row r="834" s="27" customFormat="1" hidden="1" spans="1:248">
      <c r="A834" s="18">
        <v>227</v>
      </c>
      <c r="B834" s="27">
        <v>20000</v>
      </c>
      <c r="II834" s="28"/>
      <c r="IJ834" s="28"/>
      <c r="IK834"/>
      <c r="IL834"/>
      <c r="IM834"/>
      <c r="IN834"/>
    </row>
    <row r="835" s="27" customFormat="1" hidden="1" spans="1:248">
      <c r="A835" s="18">
        <v>227</v>
      </c>
      <c r="B835" s="27">
        <v>20000</v>
      </c>
      <c r="II835" s="28"/>
      <c r="IJ835" s="28"/>
      <c r="IK835"/>
      <c r="IL835"/>
      <c r="IM835"/>
      <c r="IN835"/>
    </row>
    <row r="836" s="27" customFormat="1" hidden="1" spans="1:248">
      <c r="A836" s="18">
        <v>227</v>
      </c>
      <c r="B836" s="27">
        <v>20000</v>
      </c>
      <c r="II836" s="28"/>
      <c r="IJ836" s="28"/>
      <c r="IK836"/>
      <c r="IL836"/>
      <c r="IM836"/>
      <c r="IN836"/>
    </row>
    <row r="837" s="27" customFormat="1" hidden="1" spans="1:248">
      <c r="A837" s="18">
        <v>229</v>
      </c>
      <c r="B837" s="27">
        <v>587.59</v>
      </c>
      <c r="II837" s="28"/>
      <c r="IJ837" s="28"/>
      <c r="IK837"/>
      <c r="IL837"/>
      <c r="IM837"/>
      <c r="IN837"/>
    </row>
    <row r="838" s="27" customFormat="1" hidden="1" spans="1:248">
      <c r="A838" s="18">
        <v>22902</v>
      </c>
      <c r="B838" s="27">
        <v>587.59</v>
      </c>
      <c r="II838" s="28"/>
      <c r="IJ838" s="28"/>
      <c r="IK838"/>
      <c r="IL838"/>
      <c r="IM838"/>
      <c r="IN838"/>
    </row>
    <row r="839" s="27" customFormat="1" hidden="1" spans="1:248">
      <c r="A839" s="18">
        <v>2290201</v>
      </c>
      <c r="B839" s="27">
        <v>587.59</v>
      </c>
      <c r="II839" s="28"/>
      <c r="IJ839" s="28"/>
      <c r="IK839"/>
      <c r="IL839"/>
      <c r="IM839"/>
      <c r="IN839"/>
    </row>
    <row r="840" s="27" customFormat="1" hidden="1" spans="1:248">
      <c r="A840" s="18">
        <v>232</v>
      </c>
      <c r="B840" s="27">
        <v>67900</v>
      </c>
      <c r="II840" s="28"/>
      <c r="IJ840" s="28"/>
      <c r="IK840"/>
      <c r="IL840"/>
      <c r="IM840"/>
      <c r="IN840"/>
    </row>
    <row r="841" s="27" customFormat="1" hidden="1" spans="1:248">
      <c r="A841" s="18">
        <v>23203</v>
      </c>
      <c r="B841" s="27">
        <v>67900</v>
      </c>
      <c r="II841" s="28"/>
      <c r="IJ841" s="28"/>
      <c r="IK841"/>
      <c r="IL841"/>
      <c r="IM841"/>
      <c r="IN841"/>
    </row>
    <row r="842" s="27" customFormat="1" hidden="1" spans="1:248">
      <c r="A842" s="18">
        <v>2320399</v>
      </c>
      <c r="B842" s="27">
        <v>67900</v>
      </c>
      <c r="II842" s="28"/>
      <c r="IJ842" s="28"/>
      <c r="IK842"/>
      <c r="IL842"/>
      <c r="IM842"/>
      <c r="IN842"/>
    </row>
    <row r="843" s="27" customFormat="1" hidden="1" spans="1:248">
      <c r="II843" s="28"/>
      <c r="IJ843" s="28"/>
      <c r="IK843"/>
      <c r="IL843"/>
      <c r="IM843"/>
      <c r="IN843"/>
    </row>
    <row r="844" s="27" customFormat="1" hidden="1" spans="1:248">
      <c r="A844" s="18">
        <v>2010101</v>
      </c>
      <c r="B844" s="27">
        <f t="shared" ref="B844:B907" si="0">VLOOKUP(A844,$A$424:$B$842,2,FALSE)</f>
        <v>1936.76</v>
      </c>
      <c r="II844" s="28"/>
      <c r="IJ844" s="28"/>
      <c r="IK844"/>
      <c r="IL844"/>
      <c r="IM844"/>
      <c r="IN844"/>
    </row>
    <row r="845" s="27" customFormat="1" hidden="1" spans="1:248">
      <c r="A845" s="18">
        <v>2010102</v>
      </c>
      <c r="B845" s="27">
        <f t="shared" si="0"/>
        <v>307.79</v>
      </c>
      <c r="II845" s="28"/>
      <c r="IJ845" s="28"/>
      <c r="IK845"/>
      <c r="IL845"/>
      <c r="IM845"/>
      <c r="IN845"/>
    </row>
    <row r="846" s="27" customFormat="1" hidden="1" spans="1:248">
      <c r="A846" s="18">
        <v>2010104</v>
      </c>
      <c r="B846" s="27">
        <f t="shared" si="0"/>
        <v>188.78</v>
      </c>
      <c r="II846" s="28"/>
      <c r="IJ846" s="28"/>
      <c r="IK846"/>
      <c r="IL846"/>
      <c r="IM846"/>
      <c r="IN846"/>
    </row>
    <row r="847" hidden="1" spans="1:248">
      <c r="A847" s="18">
        <v>2010105</v>
      </c>
      <c r="B847" s="27">
        <f t="shared" si="0"/>
        <v>40</v>
      </c>
    </row>
    <row r="848" s="27" customFormat="1" hidden="1" spans="1:248">
      <c r="A848" s="18">
        <v>2010108</v>
      </c>
      <c r="B848" s="27">
        <f t="shared" si="0"/>
        <v>188.32</v>
      </c>
      <c r="II848" s="28"/>
      <c r="IJ848" s="28"/>
      <c r="IK848"/>
      <c r="IL848"/>
      <c r="IM848"/>
      <c r="IN848"/>
    </row>
    <row r="849" s="27" customFormat="1" hidden="1" spans="1:248">
      <c r="A849" s="18">
        <v>20102</v>
      </c>
      <c r="B849" s="27">
        <f t="shared" si="0"/>
        <v>2042.92</v>
      </c>
      <c r="II849" s="28"/>
      <c r="IJ849" s="28"/>
      <c r="IK849"/>
      <c r="IL849"/>
      <c r="IM849"/>
      <c r="IN849"/>
    </row>
    <row r="850" s="27" customFormat="1" hidden="1" spans="1:248">
      <c r="A850" s="18">
        <v>2010201</v>
      </c>
      <c r="B850" s="27">
        <f t="shared" si="0"/>
        <v>1466.81</v>
      </c>
      <c r="II850" s="28"/>
      <c r="IJ850" s="28"/>
      <c r="IK850"/>
      <c r="IL850"/>
      <c r="IM850"/>
      <c r="IN850"/>
    </row>
    <row r="851" s="27" customFormat="1" hidden="1" spans="1:248">
      <c r="A851" s="18">
        <v>2010202</v>
      </c>
      <c r="B851" s="27">
        <f t="shared" si="0"/>
        <v>438.77</v>
      </c>
      <c r="II851" s="28"/>
      <c r="IJ851" s="28"/>
      <c r="IK851"/>
      <c r="IL851"/>
      <c r="IM851"/>
      <c r="IN851"/>
    </row>
    <row r="852" s="27" customFormat="1" hidden="1" spans="1:248">
      <c r="A852" s="18">
        <v>2010204</v>
      </c>
      <c r="B852" s="27">
        <f t="shared" si="0"/>
        <v>137.34</v>
      </c>
      <c r="II852" s="28"/>
      <c r="IJ852" s="28"/>
      <c r="IK852"/>
      <c r="IL852"/>
      <c r="IM852"/>
      <c r="IN852"/>
    </row>
    <row r="853" s="27" customFormat="1" hidden="1" spans="1:248">
      <c r="A853" s="18">
        <v>20103</v>
      </c>
      <c r="B853" s="27">
        <f t="shared" si="0"/>
        <v>8576.01</v>
      </c>
      <c r="II853" s="28"/>
      <c r="IJ853" s="28"/>
      <c r="IK853"/>
      <c r="IL853"/>
      <c r="IM853"/>
      <c r="IN853"/>
    </row>
    <row r="854" s="27" customFormat="1" hidden="1" spans="1:248">
      <c r="A854" s="18">
        <v>2010301</v>
      </c>
      <c r="B854" s="27">
        <f t="shared" si="0"/>
        <v>4092.74</v>
      </c>
      <c r="II854" s="28"/>
      <c r="IJ854" s="28"/>
      <c r="IK854"/>
      <c r="IL854"/>
      <c r="IM854"/>
      <c r="IN854"/>
    </row>
    <row r="855" s="27" customFormat="1" hidden="1" spans="1:248">
      <c r="A855" s="18">
        <v>2010302</v>
      </c>
      <c r="B855" s="27">
        <f t="shared" si="0"/>
        <v>1507.13</v>
      </c>
      <c r="II855" s="28"/>
      <c r="IJ855" s="28"/>
      <c r="IK855"/>
      <c r="IL855"/>
      <c r="IM855"/>
      <c r="IN855"/>
    </row>
    <row r="856" s="27" customFormat="1" hidden="1" spans="1:248">
      <c r="A856" s="18">
        <v>2010303</v>
      </c>
      <c r="B856" s="27">
        <f t="shared" si="0"/>
        <v>101.08</v>
      </c>
      <c r="II856" s="28"/>
      <c r="IJ856" s="28"/>
      <c r="IK856"/>
      <c r="IL856"/>
      <c r="IM856"/>
      <c r="IN856"/>
    </row>
    <row r="857" s="27" customFormat="1" hidden="1" spans="1:248">
      <c r="A857" s="18">
        <v>2010304</v>
      </c>
      <c r="B857" s="27">
        <f t="shared" si="0"/>
        <v>156.49</v>
      </c>
      <c r="II857" s="28"/>
      <c r="IJ857" s="28"/>
      <c r="IK857"/>
      <c r="IL857"/>
      <c r="IM857"/>
      <c r="IN857"/>
    </row>
    <row r="858" s="27" customFormat="1" hidden="1" spans="1:248">
      <c r="A858" s="18">
        <v>2010350</v>
      </c>
      <c r="B858" s="27">
        <f t="shared" si="0"/>
        <v>2718.57</v>
      </c>
      <c r="II858" s="28"/>
      <c r="IJ858" s="28"/>
      <c r="IK858"/>
      <c r="IL858"/>
      <c r="IM858"/>
      <c r="IN858"/>
    </row>
    <row r="859" s="27" customFormat="1" hidden="1" spans="1:248">
      <c r="A859" s="18">
        <v>20104</v>
      </c>
      <c r="B859" s="27">
        <f t="shared" si="0"/>
        <v>3525.19</v>
      </c>
      <c r="II859" s="28"/>
      <c r="IJ859" s="28"/>
      <c r="IK859"/>
      <c r="IL859"/>
      <c r="IM859"/>
      <c r="IN859"/>
    </row>
    <row r="860" s="27" customFormat="1" hidden="1" spans="1:248">
      <c r="A860" s="18">
        <v>2010401</v>
      </c>
      <c r="B860" s="27">
        <f t="shared" si="0"/>
        <v>2980.7</v>
      </c>
      <c r="II860" s="28"/>
      <c r="IJ860" s="28"/>
      <c r="IK860"/>
      <c r="IL860"/>
      <c r="IM860"/>
      <c r="IN860"/>
    </row>
    <row r="861" s="27" customFormat="1" hidden="1" spans="1:248">
      <c r="A861" s="18">
        <v>2010402</v>
      </c>
      <c r="B861" s="27">
        <f t="shared" si="0"/>
        <v>377.7</v>
      </c>
      <c r="II861" s="28"/>
      <c r="IJ861" s="28"/>
      <c r="IK861"/>
      <c r="IL861"/>
      <c r="IM861"/>
      <c r="IN861"/>
    </row>
    <row r="862" s="27" customFormat="1" hidden="1" spans="1:248">
      <c r="A862" s="18">
        <v>2010450</v>
      </c>
      <c r="B862" s="27">
        <f t="shared" si="0"/>
        <v>166.79</v>
      </c>
      <c r="II862" s="28"/>
      <c r="IJ862" s="28"/>
      <c r="IK862"/>
      <c r="IL862"/>
      <c r="IM862"/>
      <c r="IN862"/>
    </row>
    <row r="863" s="27" customFormat="1" hidden="1" spans="1:248">
      <c r="A863" s="18">
        <v>20105</v>
      </c>
      <c r="B863" s="27">
        <f t="shared" si="0"/>
        <v>6014.42</v>
      </c>
      <c r="II863" s="28"/>
      <c r="IJ863" s="28"/>
      <c r="IK863"/>
      <c r="IL863"/>
      <c r="IM863"/>
      <c r="IN863"/>
    </row>
    <row r="864" s="27" customFormat="1" hidden="1" spans="1:248">
      <c r="A864" s="18">
        <v>2010501</v>
      </c>
      <c r="B864" s="27">
        <f t="shared" si="0"/>
        <v>1023.92</v>
      </c>
      <c r="II864" s="28"/>
      <c r="IJ864" s="28"/>
      <c r="IK864"/>
      <c r="IL864"/>
      <c r="IM864"/>
      <c r="IN864"/>
    </row>
    <row r="865" s="27" customFormat="1" hidden="1" spans="1:248">
      <c r="A865" s="18">
        <v>2010504</v>
      </c>
      <c r="B865" s="27">
        <f t="shared" si="0"/>
        <v>4500</v>
      </c>
      <c r="II865" s="28"/>
      <c r="IJ865" s="28"/>
      <c r="IK865"/>
      <c r="IL865"/>
      <c r="IM865"/>
      <c r="IN865"/>
    </row>
    <row r="866" s="27" customFormat="1" hidden="1" spans="1:248">
      <c r="A866" s="18">
        <v>2010505</v>
      </c>
      <c r="B866" s="27">
        <f t="shared" si="0"/>
        <v>118.75</v>
      </c>
      <c r="II866" s="28"/>
      <c r="IJ866" s="28"/>
      <c r="IK866"/>
      <c r="IL866"/>
      <c r="IM866"/>
      <c r="IN866"/>
    </row>
    <row r="867" s="27" customFormat="1" hidden="1" spans="1:248">
      <c r="A867" s="18">
        <v>2010507</v>
      </c>
      <c r="B867" s="27">
        <f t="shared" si="0"/>
        <v>100</v>
      </c>
      <c r="II867" s="28"/>
      <c r="IJ867" s="28"/>
      <c r="IK867"/>
      <c r="IL867"/>
      <c r="IM867"/>
      <c r="IN867"/>
    </row>
    <row r="868" s="27" customFormat="1" hidden="1" spans="1:248">
      <c r="A868" s="18">
        <v>2010508</v>
      </c>
      <c r="B868" s="27">
        <f t="shared" si="0"/>
        <v>271.75</v>
      </c>
      <c r="II868" s="28"/>
      <c r="IJ868" s="28"/>
      <c r="IK868"/>
      <c r="IL868"/>
      <c r="IM868"/>
      <c r="IN868"/>
    </row>
    <row r="869" s="27" customFormat="1" hidden="1" spans="1:248">
      <c r="A869" s="18">
        <v>20106</v>
      </c>
      <c r="B869" s="27">
        <f t="shared" si="0"/>
        <v>6316.15</v>
      </c>
      <c r="II869" s="28"/>
      <c r="IJ869" s="28"/>
      <c r="IK869"/>
      <c r="IL869"/>
      <c r="IM869"/>
      <c r="IN869"/>
    </row>
    <row r="870" s="27" customFormat="1" hidden="1" spans="1:248">
      <c r="A870" s="18">
        <v>2010601</v>
      </c>
      <c r="B870" s="27">
        <f t="shared" si="0"/>
        <v>3630.45</v>
      </c>
      <c r="II870" s="28"/>
      <c r="IJ870" s="28"/>
      <c r="IK870"/>
      <c r="IL870"/>
      <c r="IM870"/>
      <c r="IN870"/>
    </row>
    <row r="871" s="27" customFormat="1" hidden="1" spans="1:248">
      <c r="A871" s="18">
        <v>2010602</v>
      </c>
      <c r="B871" s="27">
        <f t="shared" si="0"/>
        <v>2685.7</v>
      </c>
      <c r="II871" s="28"/>
      <c r="IJ871" s="28"/>
      <c r="IK871"/>
      <c r="IL871"/>
      <c r="IM871"/>
      <c r="IN871"/>
    </row>
    <row r="872" s="27" customFormat="1" hidden="1" spans="1:248">
      <c r="A872" s="18">
        <v>20107</v>
      </c>
      <c r="B872" s="27">
        <f t="shared" si="0"/>
        <v>12082</v>
      </c>
      <c r="II872" s="28"/>
      <c r="IJ872" s="28"/>
      <c r="IK872"/>
      <c r="IL872"/>
      <c r="IM872"/>
      <c r="IN872"/>
    </row>
    <row r="873" s="27" customFormat="1" hidden="1" spans="1:248">
      <c r="A873" s="18">
        <v>2010710</v>
      </c>
      <c r="B873" s="27">
        <f t="shared" si="0"/>
        <v>12082</v>
      </c>
      <c r="II873" s="28"/>
      <c r="IJ873" s="28"/>
      <c r="IK873"/>
      <c r="IL873"/>
      <c r="IM873"/>
      <c r="IN873"/>
    </row>
    <row r="874" s="27" customFormat="1" hidden="1" spans="1:248">
      <c r="A874" s="18">
        <v>20108</v>
      </c>
      <c r="B874" s="27">
        <f t="shared" si="0"/>
        <v>2574.88</v>
      </c>
      <c r="II874" s="28"/>
      <c r="IJ874" s="28"/>
      <c r="IK874"/>
      <c r="IL874"/>
      <c r="IM874"/>
      <c r="IN874"/>
    </row>
    <row r="875" s="27" customFormat="1" hidden="1" spans="1:248">
      <c r="A875" s="18">
        <v>2010801</v>
      </c>
      <c r="B875" s="27">
        <f t="shared" si="0"/>
        <v>1564.27</v>
      </c>
      <c r="II875" s="28"/>
      <c r="IJ875" s="28"/>
      <c r="IK875"/>
      <c r="IL875"/>
      <c r="IM875"/>
      <c r="IN875"/>
    </row>
    <row r="876" s="27" customFormat="1" hidden="1" spans="1:248">
      <c r="A876" s="18">
        <v>2010804</v>
      </c>
      <c r="B876" s="27">
        <f t="shared" si="0"/>
        <v>1010.61</v>
      </c>
      <c r="II876" s="28"/>
      <c r="IJ876" s="28"/>
      <c r="IK876"/>
      <c r="IL876"/>
      <c r="IM876"/>
      <c r="IN876"/>
    </row>
    <row r="877" s="27" customFormat="1" hidden="1" spans="1:248">
      <c r="A877" s="18">
        <v>20111</v>
      </c>
      <c r="B877" s="27">
        <f t="shared" si="0"/>
        <v>8503.16</v>
      </c>
      <c r="II877" s="28"/>
      <c r="IJ877" s="28"/>
      <c r="IK877"/>
      <c r="IL877"/>
      <c r="IM877"/>
      <c r="IN877"/>
    </row>
    <row r="878" s="27" customFormat="1" hidden="1" spans="1:248">
      <c r="A878" s="18">
        <v>2011101</v>
      </c>
      <c r="B878" s="27">
        <f t="shared" si="0"/>
        <v>5266.91</v>
      </c>
      <c r="II878" s="28"/>
      <c r="IJ878" s="28"/>
      <c r="IK878"/>
      <c r="IL878"/>
      <c r="IM878"/>
      <c r="IN878"/>
    </row>
    <row r="879" s="27" customFormat="1" hidden="1" spans="1:248">
      <c r="A879" s="18">
        <v>2011102</v>
      </c>
      <c r="B879" s="27">
        <f t="shared" si="0"/>
        <v>878.73</v>
      </c>
      <c r="II879" s="28"/>
      <c r="IJ879" s="28"/>
      <c r="IK879"/>
      <c r="IL879"/>
      <c r="IM879"/>
      <c r="IN879"/>
    </row>
    <row r="880" s="27" customFormat="1" hidden="1" spans="1:248">
      <c r="A880" s="18">
        <v>2011105</v>
      </c>
      <c r="B880" s="27">
        <f t="shared" si="0"/>
        <v>164.99</v>
      </c>
      <c r="II880" s="28"/>
      <c r="IJ880" s="28"/>
      <c r="IK880"/>
      <c r="IL880"/>
      <c r="IM880"/>
      <c r="IN880"/>
    </row>
    <row r="881" s="27" customFormat="1" hidden="1" spans="1:248">
      <c r="A881" s="18">
        <v>2011106</v>
      </c>
      <c r="B881" s="27">
        <f t="shared" si="0"/>
        <v>550.53</v>
      </c>
      <c r="II881" s="28"/>
      <c r="IJ881" s="28"/>
      <c r="IK881"/>
      <c r="IL881"/>
      <c r="IM881"/>
      <c r="IN881"/>
    </row>
    <row r="882" s="27" customFormat="1" hidden="1" spans="1:248">
      <c r="A882" s="18">
        <v>2011199</v>
      </c>
      <c r="B882" s="27">
        <f t="shared" si="0"/>
        <v>1642</v>
      </c>
      <c r="II882" s="28"/>
      <c r="IJ882" s="28"/>
      <c r="IK882"/>
      <c r="IL882"/>
      <c r="IM882"/>
      <c r="IN882"/>
    </row>
    <row r="883" s="27" customFormat="1" hidden="1" spans="1:248">
      <c r="A883" s="18">
        <v>20113</v>
      </c>
      <c r="B883" s="27">
        <f t="shared" si="0"/>
        <v>1589.17</v>
      </c>
      <c r="II883" s="28"/>
      <c r="IJ883" s="28"/>
      <c r="IK883"/>
      <c r="IL883"/>
      <c r="IM883"/>
      <c r="IN883"/>
    </row>
    <row r="884" s="27" customFormat="1" hidden="1" spans="1:248">
      <c r="A884" s="18">
        <v>2011301</v>
      </c>
      <c r="B884" s="27">
        <f t="shared" si="0"/>
        <v>1554.51</v>
      </c>
      <c r="II884" s="28"/>
      <c r="IJ884" s="28"/>
      <c r="IK884"/>
      <c r="IL884"/>
      <c r="IM884"/>
      <c r="IN884"/>
    </row>
    <row r="885" s="27" customFormat="1" hidden="1" spans="1:248">
      <c r="A885" s="18">
        <v>2011302</v>
      </c>
      <c r="B885" s="27">
        <f t="shared" si="0"/>
        <v>7.6</v>
      </c>
      <c r="II885" s="28"/>
      <c r="IJ885" s="28"/>
      <c r="IK885"/>
      <c r="IL885"/>
      <c r="IM885"/>
      <c r="IN885"/>
    </row>
    <row r="886" s="27" customFormat="1" hidden="1" spans="1:248">
      <c r="A886" s="18">
        <v>2011308</v>
      </c>
      <c r="B886" s="27">
        <f t="shared" si="0"/>
        <v>20.9</v>
      </c>
      <c r="II886" s="28"/>
      <c r="IJ886" s="28"/>
      <c r="IK886"/>
      <c r="IL886"/>
      <c r="IM886"/>
      <c r="IN886"/>
    </row>
    <row r="887" s="27" customFormat="1" hidden="1" spans="1:248">
      <c r="A887" s="18">
        <v>2011399</v>
      </c>
      <c r="B887" s="27">
        <f t="shared" si="0"/>
        <v>6.16</v>
      </c>
      <c r="II887" s="28"/>
      <c r="IJ887" s="28"/>
      <c r="IK887"/>
      <c r="IL887"/>
      <c r="IM887"/>
      <c r="IN887"/>
    </row>
    <row r="888" s="27" customFormat="1" hidden="1" spans="1:248">
      <c r="A888" s="18">
        <v>20123</v>
      </c>
      <c r="B888" s="27">
        <f t="shared" si="0"/>
        <v>15.95</v>
      </c>
      <c r="II888" s="28"/>
      <c r="IJ888" s="28"/>
      <c r="IK888"/>
      <c r="IL888"/>
      <c r="IM888"/>
      <c r="IN888"/>
    </row>
    <row r="889" s="27" customFormat="1" hidden="1" spans="1:248">
      <c r="A889" s="18">
        <v>2012304</v>
      </c>
      <c r="B889" s="27">
        <f t="shared" si="0"/>
        <v>15.95</v>
      </c>
      <c r="II889" s="28"/>
      <c r="IJ889" s="28"/>
      <c r="IK889"/>
      <c r="IL889"/>
      <c r="IM889"/>
      <c r="IN889"/>
    </row>
    <row r="890" s="27" customFormat="1" hidden="1" spans="1:248">
      <c r="A890" s="18">
        <v>20126</v>
      </c>
      <c r="B890" s="27">
        <f t="shared" si="0"/>
        <v>552.83</v>
      </c>
      <c r="II890" s="28"/>
      <c r="IJ890" s="28"/>
      <c r="IK890"/>
      <c r="IL890"/>
      <c r="IM890"/>
      <c r="IN890"/>
    </row>
    <row r="891" s="27" customFormat="1" hidden="1" spans="1:248">
      <c r="A891" s="18">
        <v>2012601</v>
      </c>
      <c r="B891" s="27">
        <f t="shared" si="0"/>
        <v>485.95</v>
      </c>
      <c r="II891" s="28"/>
      <c r="IJ891" s="28"/>
      <c r="IK891"/>
      <c r="IL891"/>
      <c r="IM891"/>
      <c r="IN891"/>
    </row>
    <row r="892" s="27" customFormat="1" hidden="1" spans="1:248">
      <c r="A892" s="18">
        <v>2012604</v>
      </c>
      <c r="B892" s="27">
        <f t="shared" si="0"/>
        <v>66.88</v>
      </c>
      <c r="II892" s="28"/>
      <c r="IJ892" s="28"/>
      <c r="IK892"/>
      <c r="IL892"/>
      <c r="IM892"/>
      <c r="IN892"/>
    </row>
    <row r="893" s="27" customFormat="1" hidden="1" spans="1:248">
      <c r="A893" s="18">
        <v>20128</v>
      </c>
      <c r="B893" s="27">
        <f t="shared" si="0"/>
        <v>1199.63</v>
      </c>
      <c r="II893" s="28"/>
      <c r="IJ893" s="28"/>
      <c r="IK893"/>
      <c r="IL893"/>
      <c r="IM893"/>
      <c r="IN893"/>
    </row>
    <row r="894" s="27" customFormat="1" hidden="1" spans="1:248">
      <c r="A894" s="18">
        <v>2012801</v>
      </c>
      <c r="B894" s="27">
        <f t="shared" si="0"/>
        <v>986.19</v>
      </c>
      <c r="II894" s="28"/>
      <c r="IJ894" s="28"/>
      <c r="IK894"/>
      <c r="IL894"/>
      <c r="IM894"/>
      <c r="IN894"/>
    </row>
    <row r="895" s="27" customFormat="1" hidden="1" spans="1:248">
      <c r="A895" s="18">
        <v>2012802</v>
      </c>
      <c r="B895" s="27">
        <f t="shared" si="0"/>
        <v>200.64</v>
      </c>
      <c r="II895" s="28"/>
      <c r="IJ895" s="28"/>
      <c r="IK895"/>
      <c r="IL895"/>
      <c r="IM895"/>
      <c r="IN895"/>
    </row>
    <row r="896" s="27" customFormat="1" hidden="1" spans="1:248">
      <c r="A896" s="18">
        <v>2012899</v>
      </c>
      <c r="B896" s="27">
        <f t="shared" si="0"/>
        <v>12.8</v>
      </c>
      <c r="II896" s="28"/>
      <c r="IJ896" s="28"/>
      <c r="IK896"/>
      <c r="IL896"/>
      <c r="IM896"/>
      <c r="IN896"/>
    </row>
    <row r="897" s="27" customFormat="1" hidden="1" spans="1:248">
      <c r="A897" s="18">
        <v>20129</v>
      </c>
      <c r="B897" s="27">
        <f t="shared" si="0"/>
        <v>3002.28</v>
      </c>
      <c r="II897" s="28"/>
      <c r="IJ897" s="28"/>
      <c r="IK897"/>
      <c r="IL897"/>
      <c r="IM897"/>
      <c r="IN897"/>
    </row>
    <row r="898" s="27" customFormat="1" hidden="1" spans="1:248">
      <c r="A898" s="18">
        <v>2012901</v>
      </c>
      <c r="B898" s="27">
        <f t="shared" si="0"/>
        <v>1769.27</v>
      </c>
      <c r="II898" s="28"/>
      <c r="IJ898" s="28"/>
      <c r="IK898"/>
      <c r="IL898"/>
      <c r="IM898"/>
      <c r="IN898"/>
    </row>
    <row r="899" s="27" customFormat="1" hidden="1" spans="1:248">
      <c r="A899" s="18">
        <v>2012902</v>
      </c>
      <c r="B899" s="27">
        <f t="shared" si="0"/>
        <v>475.3</v>
      </c>
      <c r="II899" s="28"/>
      <c r="IJ899" s="28"/>
      <c r="IK899"/>
      <c r="IL899"/>
      <c r="IM899"/>
      <c r="IN899"/>
    </row>
    <row r="900" s="27" customFormat="1" hidden="1" spans="1:248">
      <c r="A900" s="18">
        <v>2012950</v>
      </c>
      <c r="B900" s="27">
        <f t="shared" si="0"/>
        <v>656.51</v>
      </c>
      <c r="II900" s="28"/>
      <c r="IJ900" s="28"/>
      <c r="IK900"/>
      <c r="IL900"/>
      <c r="IM900"/>
      <c r="IN900"/>
    </row>
    <row r="901" s="27" customFormat="1" hidden="1" spans="1:248">
      <c r="A901" s="18">
        <v>2012999</v>
      </c>
      <c r="B901" s="27">
        <f t="shared" si="0"/>
        <v>101.2</v>
      </c>
      <c r="II901" s="28"/>
      <c r="IJ901" s="28"/>
      <c r="IK901"/>
      <c r="IL901"/>
      <c r="IM901"/>
      <c r="IN901"/>
    </row>
    <row r="902" s="27" customFormat="1" hidden="1" spans="1:248">
      <c r="A902" s="18">
        <v>20131</v>
      </c>
      <c r="B902" s="27">
        <f t="shared" si="0"/>
        <v>7581.9</v>
      </c>
      <c r="II902" s="28"/>
      <c r="IJ902" s="28"/>
      <c r="IK902"/>
      <c r="IL902"/>
      <c r="IM902"/>
      <c r="IN902"/>
    </row>
    <row r="903" s="27" customFormat="1" hidden="1" spans="1:248">
      <c r="A903" s="18">
        <v>2013101</v>
      </c>
      <c r="B903" s="27">
        <f t="shared" si="0"/>
        <v>5573.49</v>
      </c>
      <c r="II903" s="28"/>
      <c r="IJ903" s="28"/>
      <c r="IK903"/>
      <c r="IL903"/>
      <c r="IM903"/>
      <c r="IN903"/>
    </row>
    <row r="904" s="27" customFormat="1" hidden="1" spans="1:248">
      <c r="A904" s="18">
        <v>2013102</v>
      </c>
      <c r="B904" s="27">
        <f t="shared" si="0"/>
        <v>669.1</v>
      </c>
      <c r="II904" s="28"/>
      <c r="IJ904" s="28"/>
      <c r="IK904"/>
      <c r="IL904"/>
      <c r="IM904"/>
      <c r="IN904"/>
    </row>
    <row r="905" s="27" customFormat="1" hidden="1" spans="1:248">
      <c r="A905" s="18">
        <v>2013199</v>
      </c>
      <c r="B905" s="27">
        <f t="shared" si="0"/>
        <v>1339.31</v>
      </c>
      <c r="II905" s="28"/>
      <c r="IJ905" s="28"/>
      <c r="IK905"/>
      <c r="IL905"/>
      <c r="IM905"/>
      <c r="IN905"/>
    </row>
    <row r="906" s="27" customFormat="1" hidden="1" spans="1:248">
      <c r="A906" s="18">
        <v>20132</v>
      </c>
      <c r="B906" s="27">
        <f t="shared" si="0"/>
        <v>2594.52</v>
      </c>
      <c r="II906" s="28"/>
      <c r="IJ906" s="28"/>
      <c r="IK906"/>
      <c r="IL906"/>
      <c r="IM906"/>
      <c r="IN906"/>
    </row>
    <row r="907" s="27" customFormat="1" hidden="1" spans="1:248">
      <c r="A907" s="18">
        <v>2013201</v>
      </c>
      <c r="B907" s="27">
        <f t="shared" si="0"/>
        <v>1658.08</v>
      </c>
      <c r="II907" s="28"/>
      <c r="IJ907" s="28"/>
      <c r="IK907"/>
      <c r="IL907"/>
      <c r="IM907"/>
      <c r="IN907"/>
    </row>
    <row r="908" s="27" customFormat="1" hidden="1" spans="1:248">
      <c r="A908" s="18">
        <v>2013202</v>
      </c>
      <c r="B908" s="27">
        <f t="shared" ref="B908:B971" si="1">VLOOKUP(A908,$A$424:$B$842,2,FALSE)</f>
        <v>817.75</v>
      </c>
      <c r="II908" s="28"/>
      <c r="IJ908" s="28"/>
      <c r="IK908"/>
      <c r="IL908"/>
      <c r="IM908"/>
      <c r="IN908"/>
    </row>
    <row r="909" s="27" customFormat="1" hidden="1" spans="1:248">
      <c r="A909" s="18">
        <v>2013299</v>
      </c>
      <c r="B909" s="27">
        <f t="shared" si="1"/>
        <v>118.69</v>
      </c>
      <c r="II909" s="28"/>
      <c r="IJ909" s="28"/>
      <c r="IK909"/>
      <c r="IL909"/>
      <c r="IM909"/>
      <c r="IN909"/>
    </row>
    <row r="910" s="27" customFormat="1" hidden="1" spans="1:248">
      <c r="A910" s="18">
        <v>20133</v>
      </c>
      <c r="B910" s="27">
        <f t="shared" si="1"/>
        <v>1351.15</v>
      </c>
      <c r="II910" s="28"/>
      <c r="IJ910" s="28"/>
      <c r="IK910"/>
      <c r="IL910"/>
      <c r="IM910"/>
      <c r="IN910"/>
    </row>
    <row r="911" s="27" customFormat="1" hidden="1" spans="1:248">
      <c r="A911" s="18">
        <v>2013301</v>
      </c>
      <c r="B911" s="27">
        <f t="shared" si="1"/>
        <v>930.18</v>
      </c>
      <c r="II911" s="28"/>
      <c r="IJ911" s="28"/>
      <c r="IK911"/>
      <c r="IL911"/>
      <c r="IM911"/>
      <c r="IN911"/>
    </row>
    <row r="912" s="27" customFormat="1" hidden="1" spans="1:248">
      <c r="A912" s="18">
        <v>2013302</v>
      </c>
      <c r="B912" s="27">
        <f t="shared" si="1"/>
        <v>356.55</v>
      </c>
      <c r="II912" s="28"/>
      <c r="IJ912" s="28"/>
      <c r="IK912"/>
      <c r="IL912"/>
      <c r="IM912"/>
      <c r="IN912"/>
    </row>
    <row r="913" s="27" customFormat="1" hidden="1" spans="1:248">
      <c r="A913" s="18">
        <v>2013350</v>
      </c>
      <c r="B913" s="27">
        <f t="shared" si="1"/>
        <v>60.62</v>
      </c>
      <c r="II913" s="28"/>
      <c r="IJ913" s="28"/>
      <c r="IK913"/>
      <c r="IL913"/>
      <c r="IM913"/>
      <c r="IN913"/>
    </row>
    <row r="914" s="27" customFormat="1" hidden="1" spans="1:248">
      <c r="A914" s="18">
        <v>2013399</v>
      </c>
      <c r="B914" s="27">
        <f t="shared" si="1"/>
        <v>3.8</v>
      </c>
      <c r="II914" s="28"/>
      <c r="IJ914" s="28"/>
      <c r="IK914"/>
      <c r="IL914"/>
      <c r="IM914"/>
      <c r="IN914"/>
    </row>
    <row r="915" s="27" customFormat="1" hidden="1" spans="1:248">
      <c r="A915" s="18">
        <v>20134</v>
      </c>
      <c r="B915" s="27">
        <f t="shared" si="1"/>
        <v>883.77</v>
      </c>
      <c r="II915" s="28"/>
      <c r="IJ915" s="28"/>
      <c r="IK915"/>
      <c r="IL915"/>
      <c r="IM915"/>
      <c r="IN915"/>
    </row>
    <row r="916" s="27" customFormat="1" hidden="1" spans="1:248">
      <c r="A916" s="18">
        <v>2013401</v>
      </c>
      <c r="B916" s="27">
        <f t="shared" si="1"/>
        <v>494.87</v>
      </c>
      <c r="II916" s="28"/>
      <c r="IJ916" s="28"/>
      <c r="IK916"/>
      <c r="IL916"/>
      <c r="IM916"/>
      <c r="IN916"/>
    </row>
    <row r="917" s="27" customFormat="1" hidden="1" spans="1:248">
      <c r="A917" s="18">
        <v>2013402</v>
      </c>
      <c r="B917" s="27">
        <f t="shared" si="1"/>
        <v>125.05</v>
      </c>
      <c r="II917" s="28"/>
      <c r="IJ917" s="28"/>
      <c r="IK917"/>
      <c r="IL917"/>
      <c r="IM917"/>
      <c r="IN917"/>
    </row>
    <row r="918" s="27" customFormat="1" hidden="1" spans="1:248">
      <c r="A918" s="18">
        <v>2013404</v>
      </c>
      <c r="B918" s="27">
        <f t="shared" si="1"/>
        <v>242.95</v>
      </c>
      <c r="II918" s="28"/>
      <c r="IJ918" s="28"/>
      <c r="IK918"/>
      <c r="IL918"/>
      <c r="IM918"/>
      <c r="IN918"/>
    </row>
    <row r="919" s="27" customFormat="1" hidden="1" spans="1:248">
      <c r="A919" s="18">
        <v>2013405</v>
      </c>
      <c r="B919" s="27">
        <f t="shared" si="1"/>
        <v>13.3</v>
      </c>
      <c r="II919" s="28"/>
      <c r="IJ919" s="28"/>
      <c r="IK919"/>
      <c r="IL919"/>
      <c r="IM919"/>
      <c r="IN919"/>
    </row>
    <row r="920" s="27" customFormat="1" hidden="1" spans="1:248">
      <c r="A920" s="18">
        <v>2013499</v>
      </c>
      <c r="B920" s="27">
        <f t="shared" si="1"/>
        <v>7.6</v>
      </c>
      <c r="II920" s="28"/>
      <c r="IJ920" s="28"/>
      <c r="IK920"/>
      <c r="IL920"/>
      <c r="IM920"/>
      <c r="IN920"/>
    </row>
    <row r="921" s="27" customFormat="1" hidden="1" spans="1:248">
      <c r="A921" s="18">
        <v>20136</v>
      </c>
      <c r="B921" s="27">
        <f t="shared" si="1"/>
        <v>40</v>
      </c>
      <c r="II921" s="28"/>
      <c r="IJ921" s="28"/>
      <c r="IK921"/>
      <c r="IL921"/>
      <c r="IM921"/>
      <c r="IN921"/>
    </row>
    <row r="922" s="27" customFormat="1" hidden="1" spans="1:248">
      <c r="A922" s="18">
        <v>2013602</v>
      </c>
      <c r="B922" s="27">
        <f t="shared" si="1"/>
        <v>40</v>
      </c>
      <c r="II922" s="28"/>
      <c r="IJ922" s="28"/>
      <c r="IK922"/>
      <c r="IL922"/>
      <c r="IM922"/>
      <c r="IN922"/>
    </row>
    <row r="923" s="27" customFormat="1" hidden="1" spans="1:248">
      <c r="A923" s="18">
        <v>20137</v>
      </c>
      <c r="B923" s="27">
        <f t="shared" si="1"/>
        <v>594.22</v>
      </c>
      <c r="II923" s="28"/>
      <c r="IJ923" s="28"/>
      <c r="IK923"/>
      <c r="IL923"/>
      <c r="IM923"/>
      <c r="IN923"/>
    </row>
    <row r="924" s="27" customFormat="1" hidden="1" spans="1:248">
      <c r="A924" s="18">
        <v>2013701</v>
      </c>
      <c r="B924" s="27">
        <f t="shared" si="1"/>
        <v>358.96</v>
      </c>
      <c r="II924" s="28"/>
      <c r="IJ924" s="28"/>
      <c r="IK924"/>
      <c r="IL924"/>
      <c r="IM924"/>
      <c r="IN924"/>
    </row>
    <row r="925" s="27" customFormat="1" hidden="1" spans="1:248">
      <c r="A925" s="18">
        <v>2013702</v>
      </c>
      <c r="B925" s="27">
        <f t="shared" si="1"/>
        <v>204.06</v>
      </c>
      <c r="II925" s="28"/>
      <c r="IJ925" s="28"/>
      <c r="IK925"/>
      <c r="IL925"/>
      <c r="IM925"/>
      <c r="IN925"/>
    </row>
    <row r="926" s="27" customFormat="1" hidden="1" spans="1:248">
      <c r="A926" s="18">
        <v>2013799</v>
      </c>
      <c r="B926" s="27">
        <f t="shared" si="1"/>
        <v>31.2</v>
      </c>
      <c r="II926" s="28"/>
      <c r="IJ926" s="28"/>
      <c r="IK926"/>
      <c r="IL926"/>
      <c r="IM926"/>
      <c r="IN926"/>
    </row>
    <row r="927" s="27" customFormat="1" hidden="1" spans="1:248">
      <c r="A927" s="18">
        <v>20138</v>
      </c>
      <c r="B927" s="27">
        <f t="shared" si="1"/>
        <v>10636.72</v>
      </c>
      <c r="II927" s="28"/>
      <c r="IJ927" s="28"/>
      <c r="IK927"/>
      <c r="IL927"/>
      <c r="IM927"/>
      <c r="IN927"/>
    </row>
    <row r="928" s="27" customFormat="1" hidden="1" spans="1:248">
      <c r="A928" s="18">
        <v>2013801</v>
      </c>
      <c r="B928" s="27">
        <f t="shared" si="1"/>
        <v>7374.85</v>
      </c>
      <c r="II928" s="28"/>
      <c r="IJ928" s="28"/>
      <c r="IK928"/>
      <c r="IL928"/>
      <c r="IM928"/>
      <c r="IN928"/>
    </row>
    <row r="929" s="27" customFormat="1" hidden="1" spans="1:248">
      <c r="A929" s="18">
        <v>2013802</v>
      </c>
      <c r="B929" s="27">
        <f t="shared" si="1"/>
        <v>265.64</v>
      </c>
      <c r="II929" s="28"/>
      <c r="IJ929" s="28"/>
      <c r="IK929"/>
      <c r="IL929"/>
      <c r="IM929"/>
      <c r="IN929"/>
    </row>
    <row r="930" s="27" customFormat="1" hidden="1" spans="1:248">
      <c r="A930" s="18">
        <v>2013804</v>
      </c>
      <c r="B930" s="27">
        <f t="shared" si="1"/>
        <v>23.09</v>
      </c>
      <c r="II930" s="28"/>
      <c r="IJ930" s="28"/>
      <c r="IK930"/>
      <c r="IL930"/>
      <c r="IM930"/>
      <c r="IN930"/>
    </row>
    <row r="931" s="27" customFormat="1" hidden="1" spans="1:248">
      <c r="A931" s="18">
        <v>2013805</v>
      </c>
      <c r="B931" s="27">
        <f t="shared" si="1"/>
        <v>421.89</v>
      </c>
      <c r="II931" s="28"/>
      <c r="IJ931" s="28"/>
      <c r="IK931"/>
      <c r="IL931"/>
      <c r="IM931"/>
      <c r="IN931"/>
    </row>
    <row r="932" s="27" customFormat="1" hidden="1" spans="1:248">
      <c r="A932" s="18">
        <v>2013810</v>
      </c>
      <c r="B932" s="27">
        <f t="shared" si="1"/>
        <v>122.6</v>
      </c>
      <c r="II932" s="28"/>
      <c r="IJ932" s="28"/>
      <c r="IK932"/>
      <c r="IL932"/>
      <c r="IM932"/>
      <c r="IN932"/>
    </row>
    <row r="933" s="27" customFormat="1" hidden="1" spans="1:248">
      <c r="A933" s="18">
        <v>2013816</v>
      </c>
      <c r="B933" s="27">
        <f t="shared" si="1"/>
        <v>23.09</v>
      </c>
      <c r="II933" s="28"/>
      <c r="IJ933" s="28"/>
      <c r="IK933"/>
      <c r="IL933"/>
      <c r="IM933"/>
      <c r="IN933"/>
    </row>
    <row r="934" s="27" customFormat="1" hidden="1" spans="1:248">
      <c r="A934" s="18">
        <v>2013850</v>
      </c>
      <c r="B934" s="27">
        <f t="shared" si="1"/>
        <v>2405.56</v>
      </c>
      <c r="II934" s="28"/>
      <c r="IJ934" s="28"/>
      <c r="IK934"/>
      <c r="IL934"/>
      <c r="IM934"/>
      <c r="IN934"/>
    </row>
    <row r="935" s="27" customFormat="1" hidden="1" spans="1:248">
      <c r="A935" s="18">
        <v>20139</v>
      </c>
      <c r="B935" s="27">
        <f t="shared" si="1"/>
        <v>1586.04</v>
      </c>
      <c r="II935" s="28"/>
      <c r="IJ935" s="28"/>
      <c r="IK935"/>
      <c r="IL935"/>
      <c r="IM935"/>
      <c r="IN935"/>
    </row>
    <row r="936" s="27" customFormat="1" hidden="1" spans="1:248">
      <c r="A936" s="18">
        <v>2013901</v>
      </c>
      <c r="B936" s="27">
        <f t="shared" si="1"/>
        <v>466.44</v>
      </c>
      <c r="II936" s="28"/>
      <c r="IJ936" s="28"/>
      <c r="IK936"/>
      <c r="IL936"/>
      <c r="IM936"/>
      <c r="IN936"/>
    </row>
    <row r="937" s="27" customFormat="1" hidden="1" spans="1:248">
      <c r="A937" s="18">
        <v>2013902</v>
      </c>
      <c r="B937" s="27">
        <f t="shared" si="1"/>
        <v>1119.6</v>
      </c>
      <c r="II937" s="28"/>
      <c r="IJ937" s="28"/>
      <c r="IK937"/>
      <c r="IL937"/>
      <c r="IM937"/>
      <c r="IN937"/>
    </row>
    <row r="938" s="27" customFormat="1" hidden="1" spans="1:248">
      <c r="A938" s="18">
        <v>20140</v>
      </c>
      <c r="B938" s="27">
        <f t="shared" si="1"/>
        <v>1093.38</v>
      </c>
      <c r="II938" s="28"/>
      <c r="IJ938" s="28"/>
      <c r="IK938"/>
      <c r="IL938"/>
      <c r="IM938"/>
      <c r="IN938"/>
    </row>
    <row r="939" s="27" customFormat="1" hidden="1" spans="1:248">
      <c r="A939" s="18">
        <v>2014001</v>
      </c>
      <c r="B939" s="27">
        <f t="shared" si="1"/>
        <v>553.01</v>
      </c>
      <c r="II939" s="28"/>
      <c r="IJ939" s="28"/>
      <c r="IK939"/>
      <c r="IL939"/>
      <c r="IM939"/>
      <c r="IN939"/>
    </row>
    <row r="940" s="27" customFormat="1" hidden="1" spans="1:248">
      <c r="A940" s="18">
        <v>2014004</v>
      </c>
      <c r="B940" s="27">
        <f t="shared" si="1"/>
        <v>540.37</v>
      </c>
      <c r="II940" s="28"/>
      <c r="IJ940" s="28"/>
      <c r="IK940"/>
      <c r="IL940"/>
      <c r="IM940"/>
      <c r="IN940"/>
    </row>
    <row r="941" s="27" customFormat="1" hidden="1" spans="1:248">
      <c r="A941" s="18">
        <v>20141</v>
      </c>
      <c r="B941" s="27">
        <f t="shared" si="1"/>
        <v>1886.65</v>
      </c>
      <c r="II941" s="28"/>
      <c r="IJ941" s="28"/>
      <c r="IK941"/>
      <c r="IL941"/>
      <c r="IM941"/>
      <c r="IN941"/>
    </row>
    <row r="942" s="27" customFormat="1" hidden="1" spans="1:248">
      <c r="A942" s="18">
        <v>2014101</v>
      </c>
      <c r="B942" s="27">
        <f t="shared" si="1"/>
        <v>969.05</v>
      </c>
      <c r="II942" s="28"/>
      <c r="IJ942" s="28"/>
      <c r="IK942"/>
      <c r="IL942"/>
      <c r="IM942"/>
      <c r="IN942"/>
    </row>
    <row r="943" s="27" customFormat="1" hidden="1" spans="1:248">
      <c r="A943" s="18">
        <v>2014102</v>
      </c>
      <c r="B943" s="27">
        <f t="shared" si="1"/>
        <v>917.6</v>
      </c>
      <c r="II943" s="28"/>
      <c r="IJ943" s="28"/>
      <c r="IK943"/>
      <c r="IL943"/>
      <c r="IM943"/>
      <c r="IN943"/>
    </row>
    <row r="944" s="27" customFormat="1" hidden="1" spans="1:248">
      <c r="A944" s="18">
        <v>20199</v>
      </c>
      <c r="B944" s="27">
        <f t="shared" si="1"/>
        <v>7925.9</v>
      </c>
      <c r="II944" s="28"/>
      <c r="IJ944" s="28"/>
      <c r="IK944"/>
      <c r="IL944"/>
      <c r="IM944"/>
      <c r="IN944"/>
    </row>
    <row r="945" s="27" customFormat="1" hidden="1" spans="1:248">
      <c r="A945" s="18">
        <v>2019999</v>
      </c>
      <c r="B945" s="27">
        <f t="shared" si="1"/>
        <v>7925.9</v>
      </c>
      <c r="II945" s="28"/>
      <c r="IJ945" s="28"/>
      <c r="IK945"/>
      <c r="IL945"/>
      <c r="IM945"/>
      <c r="IN945"/>
    </row>
    <row r="946" s="27" customFormat="1" hidden="1" spans="1:248">
      <c r="A946" s="18">
        <v>203</v>
      </c>
      <c r="B946" s="27">
        <f t="shared" si="1"/>
        <v>5836.5</v>
      </c>
      <c r="II946" s="28"/>
      <c r="IJ946" s="28"/>
      <c r="IK946"/>
      <c r="IL946"/>
      <c r="IM946"/>
      <c r="IN946"/>
    </row>
    <row r="947" s="27" customFormat="1" hidden="1" spans="1:248">
      <c r="A947" s="18">
        <v>20306</v>
      </c>
      <c r="B947" s="27">
        <f t="shared" si="1"/>
        <v>5195.5</v>
      </c>
      <c r="II947" s="28"/>
      <c r="IJ947" s="28"/>
      <c r="IK947"/>
      <c r="IL947"/>
      <c r="IM947"/>
      <c r="IN947"/>
    </row>
    <row r="948" s="27" customFormat="1" hidden="1" spans="1:248">
      <c r="A948" s="18">
        <v>2030603</v>
      </c>
      <c r="B948" s="27">
        <f t="shared" si="1"/>
        <v>695.5</v>
      </c>
      <c r="II948" s="28"/>
      <c r="IJ948" s="28"/>
      <c r="IK948"/>
      <c r="IL948"/>
      <c r="IM948"/>
      <c r="IN948"/>
    </row>
    <row r="949" s="27" customFormat="1" hidden="1" spans="1:248">
      <c r="A949" s="18">
        <v>2030699</v>
      </c>
      <c r="B949" s="27">
        <f t="shared" si="1"/>
        <v>4500</v>
      </c>
      <c r="II949" s="28"/>
      <c r="IJ949" s="28"/>
      <c r="IK949"/>
      <c r="IL949"/>
      <c r="IM949"/>
      <c r="IN949"/>
    </row>
    <row r="950" s="27" customFormat="1" hidden="1" spans="1:248">
      <c r="A950" s="18">
        <v>20399</v>
      </c>
      <c r="B950" s="27">
        <f t="shared" si="1"/>
        <v>641</v>
      </c>
      <c r="II950" s="28"/>
      <c r="IJ950" s="28"/>
      <c r="IK950"/>
      <c r="IL950"/>
      <c r="IM950"/>
      <c r="IN950"/>
    </row>
    <row r="951" s="27" customFormat="1" hidden="1" spans="1:248">
      <c r="A951" s="18">
        <v>2039999</v>
      </c>
      <c r="B951" s="27">
        <f t="shared" si="1"/>
        <v>641</v>
      </c>
      <c r="II951" s="28"/>
      <c r="IJ951" s="28"/>
      <c r="IK951"/>
      <c r="IL951"/>
      <c r="IM951"/>
      <c r="IN951"/>
    </row>
    <row r="952" s="27" customFormat="1" hidden="1" spans="1:248">
      <c r="A952" s="18">
        <v>204</v>
      </c>
      <c r="B952" s="27">
        <f t="shared" si="1"/>
        <v>80479.93</v>
      </c>
      <c r="II952" s="28"/>
      <c r="IJ952" s="28"/>
      <c r="IK952"/>
      <c r="IL952"/>
      <c r="IM952"/>
      <c r="IN952"/>
    </row>
    <row r="953" s="27" customFormat="1" hidden="1" spans="1:248">
      <c r="A953" s="18">
        <v>20402</v>
      </c>
      <c r="B953" s="27">
        <f t="shared" si="1"/>
        <v>71833.9</v>
      </c>
      <c r="II953" s="28"/>
      <c r="IJ953" s="28"/>
      <c r="IK953"/>
      <c r="IL953"/>
      <c r="IM953"/>
      <c r="IN953"/>
    </row>
    <row r="954" s="27" customFormat="1" hidden="1" spans="1:248">
      <c r="A954" s="18">
        <v>2040201</v>
      </c>
      <c r="B954" s="27">
        <f t="shared" si="1"/>
        <v>65689.09</v>
      </c>
      <c r="II954" s="28"/>
      <c r="IJ954" s="28"/>
      <c r="IK954"/>
      <c r="IL954"/>
      <c r="IM954"/>
      <c r="IN954"/>
    </row>
    <row r="955" s="27" customFormat="1" hidden="1" spans="1:248">
      <c r="A955" s="18">
        <v>2040202</v>
      </c>
      <c r="B955" s="27">
        <f t="shared" si="1"/>
        <v>2023.4</v>
      </c>
      <c r="II955" s="28"/>
      <c r="IJ955" s="28"/>
      <c r="IK955"/>
      <c r="IL955"/>
      <c r="IM955"/>
      <c r="IN955"/>
    </row>
    <row r="956" s="27" customFormat="1" hidden="1" spans="1:248">
      <c r="A956" s="18">
        <v>2040220</v>
      </c>
      <c r="B956" s="27">
        <f t="shared" si="1"/>
        <v>1117.5</v>
      </c>
      <c r="II956" s="28"/>
      <c r="IJ956" s="28"/>
      <c r="IK956"/>
      <c r="IL956"/>
      <c r="IM956"/>
      <c r="IN956"/>
    </row>
    <row r="957" s="27" customFormat="1" hidden="1" spans="1:248">
      <c r="A957" s="18">
        <v>2040299</v>
      </c>
      <c r="B957" s="27">
        <f t="shared" si="1"/>
        <v>3003.91</v>
      </c>
      <c r="II957" s="28"/>
      <c r="IJ957" s="28"/>
      <c r="IK957"/>
      <c r="IL957"/>
      <c r="IM957"/>
      <c r="IN957"/>
    </row>
    <row r="958" s="27" customFormat="1" hidden="1" spans="1:248">
      <c r="A958" s="18">
        <v>20403</v>
      </c>
      <c r="B958" s="27">
        <f t="shared" si="1"/>
        <v>348</v>
      </c>
      <c r="II958" s="28"/>
      <c r="IJ958" s="28"/>
      <c r="IK958"/>
      <c r="IL958"/>
      <c r="IM958"/>
      <c r="IN958"/>
    </row>
    <row r="959" s="27" customFormat="1" hidden="1" spans="1:248">
      <c r="A959" s="18">
        <v>2040302</v>
      </c>
      <c r="B959" s="27">
        <f t="shared" si="1"/>
        <v>8</v>
      </c>
      <c r="II959" s="28"/>
      <c r="IJ959" s="28"/>
      <c r="IK959"/>
      <c r="IL959"/>
      <c r="IM959"/>
      <c r="IN959"/>
    </row>
    <row r="960" s="27" customFormat="1" hidden="1" spans="1:248">
      <c r="A960" s="18">
        <v>2040399</v>
      </c>
      <c r="B960" s="27">
        <f t="shared" si="1"/>
        <v>340</v>
      </c>
      <c r="II960" s="28"/>
      <c r="IJ960" s="28"/>
      <c r="IK960"/>
      <c r="IL960"/>
      <c r="IM960"/>
      <c r="IN960"/>
    </row>
    <row r="961" s="27" customFormat="1" hidden="1" spans="1:248">
      <c r="A961" s="18">
        <v>20406</v>
      </c>
      <c r="B961" s="27">
        <f t="shared" si="1"/>
        <v>4234.59</v>
      </c>
      <c r="II961" s="28"/>
      <c r="IJ961" s="28"/>
      <c r="IK961"/>
      <c r="IL961"/>
      <c r="IM961"/>
      <c r="IN961"/>
    </row>
    <row r="962" s="27" customFormat="1" hidden="1" spans="1:248">
      <c r="A962" s="18">
        <v>2040601</v>
      </c>
      <c r="B962" s="27">
        <f t="shared" si="1"/>
        <v>3581.49</v>
      </c>
      <c r="II962" s="28"/>
      <c r="IJ962" s="28"/>
      <c r="IK962"/>
      <c r="IL962"/>
      <c r="IM962"/>
      <c r="IN962"/>
    </row>
    <row r="963" s="27" customFormat="1" hidden="1" spans="1:248">
      <c r="A963" s="18">
        <v>2040602</v>
      </c>
      <c r="B963" s="27">
        <f t="shared" si="1"/>
        <v>272</v>
      </c>
      <c r="II963" s="28"/>
      <c r="IJ963" s="28"/>
      <c r="IK963"/>
      <c r="IL963"/>
      <c r="IM963"/>
      <c r="IN963"/>
    </row>
    <row r="964" s="27" customFormat="1" hidden="1" spans="1:248">
      <c r="A964" s="18">
        <v>2040604</v>
      </c>
      <c r="B964" s="27">
        <f t="shared" si="1"/>
        <v>70.7</v>
      </c>
      <c r="II964" s="28"/>
      <c r="IJ964" s="28"/>
      <c r="IK964"/>
      <c r="IL964"/>
      <c r="IM964"/>
      <c r="IN964"/>
    </row>
    <row r="965" s="27" customFormat="1" hidden="1" spans="1:248">
      <c r="A965" s="18">
        <v>2040605</v>
      </c>
      <c r="B965" s="27">
        <f t="shared" si="1"/>
        <v>164.4</v>
      </c>
      <c r="II965" s="28"/>
      <c r="IJ965" s="28"/>
      <c r="IK965"/>
      <c r="IL965"/>
      <c r="IM965"/>
      <c r="IN965"/>
    </row>
    <row r="966" s="27" customFormat="1" hidden="1" spans="1:248">
      <c r="A966" s="18">
        <v>2040607</v>
      </c>
      <c r="B966" s="27">
        <f t="shared" si="1"/>
        <v>16</v>
      </c>
      <c r="II966" s="28"/>
      <c r="IJ966" s="28"/>
      <c r="IK966"/>
      <c r="IL966"/>
      <c r="IM966"/>
      <c r="IN966"/>
    </row>
    <row r="967" s="27" customFormat="1" hidden="1" spans="1:248">
      <c r="A967" s="18">
        <v>2040608</v>
      </c>
      <c r="B967" s="27">
        <f t="shared" si="1"/>
        <v>48</v>
      </c>
      <c r="II967" s="28"/>
      <c r="IJ967" s="28"/>
      <c r="IK967"/>
      <c r="IL967"/>
      <c r="IM967"/>
      <c r="IN967"/>
    </row>
    <row r="968" s="27" customFormat="1" hidden="1" spans="1:248">
      <c r="A968" s="18">
        <v>2040612</v>
      </c>
      <c r="B968" s="27">
        <f t="shared" si="1"/>
        <v>82</v>
      </c>
      <c r="II968" s="28"/>
      <c r="IJ968" s="28"/>
      <c r="IK968"/>
      <c r="IL968"/>
      <c r="IM968"/>
      <c r="IN968"/>
    </row>
    <row r="969" s="27" customFormat="1" hidden="1" spans="1:248">
      <c r="A969" s="18">
        <v>20408</v>
      </c>
      <c r="B969" s="27">
        <f t="shared" si="1"/>
        <v>4044.44</v>
      </c>
      <c r="II969" s="28"/>
      <c r="IJ969" s="28"/>
      <c r="IK969"/>
      <c r="IL969"/>
      <c r="IM969"/>
      <c r="IN969"/>
    </row>
    <row r="970" s="27" customFormat="1" hidden="1" spans="1:248">
      <c r="A970" s="18">
        <v>2040801</v>
      </c>
      <c r="B970" s="27">
        <f t="shared" si="1"/>
        <v>3375.34</v>
      </c>
      <c r="II970" s="28"/>
      <c r="IJ970" s="28"/>
      <c r="IK970"/>
      <c r="IL970"/>
      <c r="IM970"/>
      <c r="IN970"/>
    </row>
    <row r="971" s="27" customFormat="1" hidden="1" spans="1:248">
      <c r="A971" s="18">
        <v>2040802</v>
      </c>
      <c r="B971" s="27">
        <f t="shared" si="1"/>
        <v>313.28</v>
      </c>
      <c r="II971" s="28"/>
      <c r="IJ971" s="28"/>
      <c r="IK971"/>
      <c r="IL971"/>
      <c r="IM971"/>
      <c r="IN971"/>
    </row>
    <row r="972" s="27" customFormat="1" hidden="1" spans="1:248">
      <c r="A972" s="18">
        <v>2040804</v>
      </c>
      <c r="B972" s="27">
        <f t="shared" ref="B972:B1035" si="2">VLOOKUP(A972,$A$424:$B$842,2,FALSE)</f>
        <v>270.18</v>
      </c>
      <c r="II972" s="28"/>
      <c r="IJ972" s="28"/>
      <c r="IK972"/>
      <c r="IL972"/>
      <c r="IM972"/>
      <c r="IN972"/>
    </row>
    <row r="973" s="27" customFormat="1" hidden="1" spans="1:248">
      <c r="A973" s="18">
        <v>2040805</v>
      </c>
      <c r="B973" s="27">
        <f t="shared" si="2"/>
        <v>30.64</v>
      </c>
      <c r="II973" s="28"/>
      <c r="IJ973" s="28"/>
      <c r="IK973"/>
      <c r="IL973"/>
      <c r="IM973"/>
      <c r="IN973"/>
    </row>
    <row r="974" s="27" customFormat="1" hidden="1" spans="1:248">
      <c r="A974" s="18">
        <v>2040806</v>
      </c>
      <c r="B974" s="27">
        <f t="shared" si="2"/>
        <v>10</v>
      </c>
      <c r="II974" s="28"/>
      <c r="IJ974" s="28"/>
      <c r="IK974"/>
      <c r="IL974"/>
      <c r="IM974"/>
      <c r="IN974"/>
    </row>
    <row r="975" s="27" customFormat="1" hidden="1" spans="1:248">
      <c r="A975" s="18">
        <v>2040899</v>
      </c>
      <c r="B975" s="27">
        <f t="shared" si="2"/>
        <v>45</v>
      </c>
      <c r="II975" s="28"/>
      <c r="IJ975" s="28"/>
      <c r="IK975"/>
      <c r="IL975"/>
      <c r="IM975"/>
      <c r="IN975"/>
    </row>
    <row r="976" s="27" customFormat="1" hidden="1" spans="1:248">
      <c r="A976" s="18">
        <v>20499</v>
      </c>
      <c r="B976" s="27">
        <f t="shared" si="2"/>
        <v>19</v>
      </c>
      <c r="II976" s="28"/>
      <c r="IJ976" s="28"/>
      <c r="IK976"/>
      <c r="IL976"/>
      <c r="IM976"/>
      <c r="IN976"/>
    </row>
    <row r="977" s="27" customFormat="1" hidden="1" spans="1:248">
      <c r="A977" s="18">
        <v>2049902</v>
      </c>
      <c r="B977" s="27">
        <f t="shared" si="2"/>
        <v>19</v>
      </c>
      <c r="II977" s="28"/>
      <c r="IJ977" s="28"/>
      <c r="IK977"/>
      <c r="IL977"/>
      <c r="IM977"/>
      <c r="IN977"/>
    </row>
    <row r="978" s="27" customFormat="1" hidden="1" spans="1:248">
      <c r="A978" s="18">
        <v>205</v>
      </c>
      <c r="B978" s="27">
        <f t="shared" si="2"/>
        <v>176039.67</v>
      </c>
      <c r="II978" s="28"/>
      <c r="IJ978" s="28"/>
      <c r="IK978"/>
      <c r="IL978"/>
      <c r="IM978"/>
      <c r="IN978"/>
    </row>
    <row r="979" s="27" customFormat="1" hidden="1" spans="1:248">
      <c r="A979" s="18">
        <v>20501</v>
      </c>
      <c r="B979" s="27">
        <f t="shared" si="2"/>
        <v>5277.51</v>
      </c>
      <c r="II979" s="28"/>
      <c r="IJ979" s="28"/>
      <c r="IK979"/>
      <c r="IL979"/>
      <c r="IM979"/>
      <c r="IN979"/>
    </row>
    <row r="980" s="27" customFormat="1" hidden="1" spans="1:248">
      <c r="A980" s="18">
        <v>2050101</v>
      </c>
      <c r="B980" s="27">
        <f t="shared" si="2"/>
        <v>2136.57</v>
      </c>
      <c r="II980" s="28"/>
      <c r="IJ980" s="28"/>
      <c r="IK980"/>
      <c r="IL980"/>
      <c r="IM980"/>
      <c r="IN980"/>
    </row>
    <row r="981" s="27" customFormat="1" hidden="1" spans="1:248">
      <c r="A981" s="18">
        <v>2050199</v>
      </c>
      <c r="B981" s="27">
        <f t="shared" si="2"/>
        <v>3140.94</v>
      </c>
      <c r="II981" s="28"/>
      <c r="IJ981" s="28"/>
      <c r="IK981"/>
      <c r="IL981"/>
      <c r="IM981"/>
      <c r="IN981"/>
    </row>
    <row r="982" s="27" customFormat="1" hidden="1" spans="1:248">
      <c r="A982" s="18">
        <v>20502</v>
      </c>
      <c r="B982" s="27">
        <f t="shared" si="2"/>
        <v>94029.35</v>
      </c>
      <c r="II982" s="28"/>
      <c r="IJ982" s="28"/>
      <c r="IK982"/>
      <c r="IL982"/>
      <c r="IM982"/>
      <c r="IN982"/>
    </row>
    <row r="983" s="27" customFormat="1" hidden="1" spans="1:248">
      <c r="A983" s="18">
        <v>2050201</v>
      </c>
      <c r="B983" s="27">
        <f t="shared" si="2"/>
        <v>4303.81</v>
      </c>
      <c r="II983" s="28"/>
      <c r="IJ983" s="28"/>
      <c r="IK983"/>
      <c r="IL983"/>
      <c r="IM983"/>
      <c r="IN983"/>
    </row>
    <row r="984" s="27" customFormat="1" hidden="1" spans="1:248">
      <c r="A984" s="18">
        <v>2050202</v>
      </c>
      <c r="B984" s="27">
        <f t="shared" si="2"/>
        <v>5983.54</v>
      </c>
      <c r="II984" s="28"/>
      <c r="IJ984" s="28"/>
      <c r="IK984"/>
      <c r="IL984"/>
      <c r="IM984"/>
      <c r="IN984"/>
    </row>
    <row r="985" s="27" customFormat="1" hidden="1" spans="1:248">
      <c r="A985" s="18">
        <v>2050203</v>
      </c>
      <c r="B985" s="27">
        <f t="shared" si="2"/>
        <v>32413.47</v>
      </c>
      <c r="II985" s="28"/>
      <c r="IJ985" s="28"/>
      <c r="IK985"/>
      <c r="IL985"/>
      <c r="IM985"/>
      <c r="IN985"/>
    </row>
    <row r="986" s="27" customFormat="1" hidden="1" spans="1:248">
      <c r="A986" s="18">
        <v>2050204</v>
      </c>
      <c r="B986" s="27">
        <f t="shared" si="2"/>
        <v>44910.13</v>
      </c>
      <c r="II986" s="28"/>
      <c r="IJ986" s="28"/>
      <c r="IK986"/>
      <c r="IL986"/>
      <c r="IM986"/>
      <c r="IN986"/>
    </row>
    <row r="987" s="27" customFormat="1" hidden="1" spans="1:248">
      <c r="A987" s="18">
        <v>2050205</v>
      </c>
      <c r="B987" s="27">
        <f t="shared" si="2"/>
        <v>919</v>
      </c>
      <c r="II987" s="28"/>
      <c r="IJ987" s="28"/>
      <c r="IK987"/>
      <c r="IL987"/>
      <c r="IM987"/>
      <c r="IN987"/>
    </row>
    <row r="988" s="27" customFormat="1" hidden="1" spans="1:248">
      <c r="A988" s="18">
        <v>2050299</v>
      </c>
      <c r="B988" s="27">
        <f t="shared" si="2"/>
        <v>5499.4</v>
      </c>
      <c r="II988" s="28"/>
      <c r="IJ988" s="28"/>
      <c r="IK988"/>
      <c r="IL988"/>
      <c r="IM988"/>
      <c r="IN988"/>
    </row>
    <row r="989" s="27" customFormat="1" hidden="1" spans="1:248">
      <c r="A989" s="18">
        <v>20503</v>
      </c>
      <c r="B989" s="27">
        <f t="shared" si="2"/>
        <v>45874.31</v>
      </c>
      <c r="II989" s="28"/>
      <c r="IJ989" s="28"/>
      <c r="IK989"/>
      <c r="IL989"/>
      <c r="IM989"/>
      <c r="IN989"/>
    </row>
    <row r="990" s="27" customFormat="1" hidden="1" spans="1:248">
      <c r="A990" s="18">
        <v>2050302</v>
      </c>
      <c r="B990" s="27">
        <f t="shared" si="2"/>
        <v>6243.47</v>
      </c>
      <c r="II990" s="28"/>
      <c r="IJ990" s="28"/>
      <c r="IK990"/>
      <c r="IL990"/>
      <c r="IM990"/>
      <c r="IN990"/>
    </row>
    <row r="991" s="27" customFormat="1" hidden="1" spans="1:248">
      <c r="A991" s="18">
        <v>2050305</v>
      </c>
      <c r="B991" s="27">
        <f t="shared" si="2"/>
        <v>39630.84</v>
      </c>
      <c r="II991" s="28"/>
      <c r="IJ991" s="28"/>
      <c r="IK991"/>
      <c r="IL991"/>
      <c r="IM991"/>
      <c r="IN991"/>
    </row>
    <row r="992" s="27" customFormat="1" hidden="1" spans="1:248">
      <c r="A992" s="18">
        <v>20504</v>
      </c>
      <c r="B992" s="27">
        <f t="shared" si="2"/>
        <v>2062.52</v>
      </c>
      <c r="II992" s="28"/>
      <c r="IJ992" s="28"/>
      <c r="IK992"/>
      <c r="IL992"/>
      <c r="IM992"/>
      <c r="IN992"/>
    </row>
    <row r="993" s="27" customFormat="1" hidden="1" spans="1:248">
      <c r="A993" s="18">
        <v>2050404</v>
      </c>
      <c r="B993" s="27">
        <f t="shared" si="2"/>
        <v>2062.52</v>
      </c>
      <c r="II993" s="28"/>
      <c r="IJ993" s="28"/>
      <c r="IK993"/>
      <c r="IL993"/>
      <c r="IM993"/>
      <c r="IN993"/>
    </row>
    <row r="994" s="27" customFormat="1" hidden="1" spans="1:248">
      <c r="A994" s="18">
        <v>20507</v>
      </c>
      <c r="B994" s="27">
        <f t="shared" si="2"/>
        <v>2927.73</v>
      </c>
      <c r="II994" s="28"/>
      <c r="IJ994" s="28"/>
      <c r="IK994"/>
      <c r="IL994"/>
      <c r="IM994"/>
      <c r="IN994"/>
    </row>
    <row r="995" s="27" customFormat="1" hidden="1" spans="1:248">
      <c r="A995" s="18">
        <v>2050701</v>
      </c>
      <c r="B995" s="27">
        <f t="shared" si="2"/>
        <v>2138.4</v>
      </c>
      <c r="II995" s="28"/>
      <c r="IJ995" s="28"/>
      <c r="IK995"/>
      <c r="IL995"/>
      <c r="IM995"/>
      <c r="IN995"/>
    </row>
    <row r="996" s="27" customFormat="1" hidden="1" spans="1:248">
      <c r="A996" s="18">
        <v>2050702</v>
      </c>
      <c r="B996" s="27">
        <f t="shared" si="2"/>
        <v>789.33</v>
      </c>
      <c r="II996" s="28"/>
      <c r="IJ996" s="28"/>
      <c r="IK996"/>
      <c r="IL996"/>
      <c r="IM996"/>
      <c r="IN996"/>
    </row>
    <row r="997" s="27" customFormat="1" hidden="1" spans="1:248">
      <c r="A997" s="18">
        <v>20508</v>
      </c>
      <c r="B997" s="27">
        <f t="shared" si="2"/>
        <v>2290.42</v>
      </c>
      <c r="II997" s="28"/>
      <c r="IJ997" s="28"/>
      <c r="IK997"/>
      <c r="IL997"/>
      <c r="IM997"/>
      <c r="IN997"/>
    </row>
    <row r="998" s="27" customFormat="1" hidden="1" spans="1:248">
      <c r="A998" s="18">
        <v>2050802</v>
      </c>
      <c r="B998" s="27">
        <f t="shared" si="2"/>
        <v>2290.42</v>
      </c>
      <c r="II998" s="28"/>
      <c r="IJ998" s="28"/>
      <c r="IK998"/>
      <c r="IL998"/>
      <c r="IM998"/>
      <c r="IN998"/>
    </row>
    <row r="999" s="27" customFormat="1" hidden="1" spans="1:248">
      <c r="A999" s="18">
        <v>20509</v>
      </c>
      <c r="B999" s="27">
        <f t="shared" si="2"/>
        <v>6451</v>
      </c>
      <c r="II999" s="28"/>
      <c r="IJ999" s="28"/>
      <c r="IK999"/>
      <c r="IL999"/>
      <c r="IM999"/>
      <c r="IN999"/>
    </row>
    <row r="1000" s="27" customFormat="1" hidden="1" spans="1:248">
      <c r="A1000" s="18">
        <v>2050999</v>
      </c>
      <c r="B1000" s="27">
        <f t="shared" si="2"/>
        <v>6451</v>
      </c>
      <c r="II1000" s="28"/>
      <c r="IJ1000" s="28"/>
      <c r="IK1000"/>
      <c r="IL1000"/>
      <c r="IM1000"/>
      <c r="IN1000"/>
    </row>
    <row r="1001" s="27" customFormat="1" hidden="1" spans="1:248">
      <c r="A1001" s="18">
        <v>20599</v>
      </c>
      <c r="B1001" s="27">
        <f t="shared" si="2"/>
        <v>17126.83</v>
      </c>
      <c r="II1001" s="28"/>
      <c r="IJ1001" s="28"/>
      <c r="IK1001"/>
      <c r="IL1001"/>
      <c r="IM1001"/>
      <c r="IN1001"/>
    </row>
    <row r="1002" s="27" customFormat="1" hidden="1" spans="1:248">
      <c r="A1002" s="18">
        <v>2059999</v>
      </c>
      <c r="B1002" s="27">
        <f t="shared" si="2"/>
        <v>17126.83</v>
      </c>
      <c r="II1002" s="28"/>
      <c r="IJ1002" s="28"/>
      <c r="IK1002"/>
      <c r="IL1002"/>
      <c r="IM1002"/>
      <c r="IN1002"/>
    </row>
    <row r="1003" s="27" customFormat="1" hidden="1" spans="1:248">
      <c r="A1003" s="18">
        <v>206</v>
      </c>
      <c r="B1003" s="27">
        <f t="shared" si="2"/>
        <v>34136.02</v>
      </c>
      <c r="II1003" s="28"/>
      <c r="IJ1003" s="28"/>
      <c r="IK1003"/>
      <c r="IL1003"/>
      <c r="IM1003"/>
      <c r="IN1003"/>
    </row>
    <row r="1004" s="27" customFormat="1" hidden="1" spans="1:248">
      <c r="A1004" s="18">
        <v>20601</v>
      </c>
      <c r="B1004" s="27">
        <f t="shared" si="2"/>
        <v>9420.93</v>
      </c>
      <c r="II1004" s="28"/>
      <c r="IJ1004" s="28"/>
      <c r="IK1004"/>
      <c r="IL1004"/>
      <c r="IM1004"/>
      <c r="IN1004"/>
    </row>
    <row r="1005" s="27" customFormat="1" hidden="1" spans="1:248">
      <c r="A1005" s="18">
        <v>2060101</v>
      </c>
      <c r="B1005" s="27">
        <f t="shared" si="2"/>
        <v>977.73</v>
      </c>
      <c r="II1005" s="28"/>
      <c r="IJ1005" s="28"/>
      <c r="IK1005"/>
      <c r="IL1005"/>
      <c r="IM1005"/>
      <c r="IN1005"/>
    </row>
    <row r="1006" s="27" customFormat="1" hidden="1" spans="1:248">
      <c r="A1006" s="18">
        <v>2060199</v>
      </c>
      <c r="B1006" s="27">
        <f t="shared" si="2"/>
        <v>8443.2</v>
      </c>
      <c r="II1006" s="28"/>
      <c r="IJ1006" s="28"/>
      <c r="IK1006"/>
      <c r="IL1006"/>
      <c r="IM1006"/>
      <c r="IN1006"/>
    </row>
    <row r="1007" s="27" customFormat="1" hidden="1" spans="1:248">
      <c r="A1007" s="18">
        <v>20606</v>
      </c>
      <c r="B1007" s="27">
        <f t="shared" si="2"/>
        <v>308.66</v>
      </c>
      <c r="II1007" s="28"/>
      <c r="IJ1007" s="28"/>
      <c r="IK1007"/>
      <c r="IL1007"/>
      <c r="IM1007"/>
      <c r="IN1007"/>
    </row>
    <row r="1008" s="27" customFormat="1" hidden="1" spans="1:248">
      <c r="A1008" s="18">
        <v>2060601</v>
      </c>
      <c r="B1008" s="27">
        <f t="shared" si="2"/>
        <v>222.66</v>
      </c>
      <c r="II1008" s="28"/>
      <c r="IJ1008" s="28"/>
      <c r="IK1008"/>
      <c r="IL1008"/>
      <c r="IM1008"/>
      <c r="IN1008"/>
    </row>
    <row r="1009" s="27" customFormat="1" hidden="1" spans="1:248">
      <c r="A1009" s="18">
        <v>2060602</v>
      </c>
      <c r="B1009" s="27">
        <f t="shared" si="2"/>
        <v>86</v>
      </c>
      <c r="II1009" s="28"/>
      <c r="IJ1009" s="28"/>
      <c r="IK1009"/>
      <c r="IL1009"/>
      <c r="IM1009"/>
      <c r="IN1009"/>
    </row>
    <row r="1010" s="27" customFormat="1" hidden="1" spans="1:248">
      <c r="A1010" s="18">
        <v>20607</v>
      </c>
      <c r="B1010" s="27">
        <f t="shared" si="2"/>
        <v>834.43</v>
      </c>
      <c r="II1010" s="28"/>
      <c r="IJ1010" s="28"/>
      <c r="IK1010"/>
      <c r="IL1010"/>
      <c r="IM1010"/>
      <c r="IN1010"/>
    </row>
    <row r="1011" s="27" customFormat="1" hidden="1" spans="1:248">
      <c r="A1011" s="18">
        <v>2060701</v>
      </c>
      <c r="B1011" s="27">
        <f t="shared" si="2"/>
        <v>320.96</v>
      </c>
      <c r="II1011" s="28"/>
      <c r="IJ1011" s="28"/>
      <c r="IK1011"/>
      <c r="IL1011"/>
      <c r="IM1011"/>
      <c r="IN1011"/>
    </row>
    <row r="1012" s="27" customFormat="1" hidden="1" spans="1:248">
      <c r="A1012" s="18">
        <v>2060702</v>
      </c>
      <c r="B1012" s="27">
        <f t="shared" si="2"/>
        <v>226.85</v>
      </c>
      <c r="II1012" s="28"/>
      <c r="IJ1012" s="28"/>
      <c r="IK1012"/>
      <c r="IL1012"/>
      <c r="IM1012"/>
      <c r="IN1012"/>
    </row>
    <row r="1013" s="27" customFormat="1" hidden="1" spans="1:248">
      <c r="A1013" s="18">
        <v>2060705</v>
      </c>
      <c r="B1013" s="27">
        <f t="shared" si="2"/>
        <v>206.62</v>
      </c>
      <c r="II1013" s="28"/>
      <c r="IJ1013" s="28"/>
      <c r="IK1013"/>
      <c r="IL1013"/>
      <c r="IM1013"/>
      <c r="IN1013"/>
    </row>
    <row r="1014" s="27" customFormat="1" hidden="1" spans="1:248">
      <c r="A1014" s="18">
        <v>2060799</v>
      </c>
      <c r="B1014" s="27">
        <f t="shared" si="2"/>
        <v>80</v>
      </c>
      <c r="II1014" s="28"/>
      <c r="IJ1014" s="28"/>
      <c r="IK1014"/>
      <c r="IL1014"/>
      <c r="IM1014"/>
      <c r="IN1014"/>
    </row>
    <row r="1015" s="27" customFormat="1" hidden="1" spans="1:248">
      <c r="A1015" s="18">
        <v>20609</v>
      </c>
      <c r="B1015" s="27">
        <f t="shared" si="2"/>
        <v>2000</v>
      </c>
      <c r="II1015" s="28"/>
      <c r="IJ1015" s="28"/>
      <c r="IK1015"/>
      <c r="IL1015"/>
      <c r="IM1015"/>
      <c r="IN1015"/>
    </row>
    <row r="1016" s="27" customFormat="1" hidden="1" spans="1:248">
      <c r="A1016" s="18">
        <v>2060999</v>
      </c>
      <c r="B1016" s="27">
        <f t="shared" si="2"/>
        <v>2000</v>
      </c>
      <c r="II1016" s="28"/>
      <c r="IJ1016" s="28"/>
      <c r="IK1016"/>
      <c r="IL1016"/>
      <c r="IM1016"/>
      <c r="IN1016"/>
    </row>
    <row r="1017" s="27" customFormat="1" hidden="1" spans="1:248">
      <c r="A1017" s="18">
        <v>20699</v>
      </c>
      <c r="B1017" s="27">
        <f t="shared" si="2"/>
        <v>21572</v>
      </c>
      <c r="II1017" s="28"/>
      <c r="IJ1017" s="28"/>
      <c r="IK1017"/>
      <c r="IL1017"/>
      <c r="IM1017"/>
      <c r="IN1017"/>
    </row>
    <row r="1018" s="27" customFormat="1" hidden="1" spans="1:248">
      <c r="A1018" s="18">
        <v>2069999</v>
      </c>
      <c r="B1018" s="27">
        <f t="shared" si="2"/>
        <v>21572</v>
      </c>
      <c r="II1018" s="28"/>
      <c r="IJ1018" s="28"/>
      <c r="IK1018"/>
      <c r="IL1018"/>
      <c r="IM1018"/>
      <c r="IN1018"/>
    </row>
    <row r="1019" s="27" customFormat="1" hidden="1" spans="1:248">
      <c r="A1019" s="18">
        <v>207</v>
      </c>
      <c r="B1019" s="27">
        <f t="shared" si="2"/>
        <v>40367.39</v>
      </c>
      <c r="II1019" s="28"/>
      <c r="IJ1019" s="28"/>
      <c r="IK1019"/>
      <c r="IL1019"/>
      <c r="IM1019"/>
      <c r="IN1019"/>
    </row>
    <row r="1020" s="27" customFormat="1" hidden="1" spans="1:248">
      <c r="A1020" s="18">
        <v>20701</v>
      </c>
      <c r="B1020" s="27">
        <f t="shared" si="2"/>
        <v>32444.12</v>
      </c>
      <c r="II1020" s="28"/>
      <c r="IJ1020" s="28"/>
      <c r="IK1020"/>
      <c r="IL1020"/>
      <c r="IM1020"/>
      <c r="IN1020"/>
    </row>
    <row r="1021" s="27" customFormat="1" hidden="1" spans="1:248">
      <c r="A1021" s="18">
        <v>2070101</v>
      </c>
      <c r="B1021" s="27">
        <f t="shared" si="2"/>
        <v>1780.99</v>
      </c>
      <c r="II1021" s="28"/>
      <c r="IJ1021" s="28"/>
      <c r="IK1021"/>
      <c r="IL1021"/>
      <c r="IM1021"/>
      <c r="IN1021"/>
    </row>
    <row r="1022" s="27" customFormat="1" hidden="1" spans="1:248">
      <c r="A1022" s="18">
        <v>2070104</v>
      </c>
      <c r="B1022" s="27">
        <f t="shared" si="2"/>
        <v>907.29</v>
      </c>
      <c r="II1022" s="28"/>
      <c r="IJ1022" s="28"/>
      <c r="IK1022"/>
      <c r="IL1022"/>
      <c r="IM1022"/>
      <c r="IN1022"/>
    </row>
    <row r="1023" s="27" customFormat="1" hidden="1" spans="1:248">
      <c r="A1023" s="18">
        <v>2070105</v>
      </c>
      <c r="B1023" s="27">
        <f t="shared" si="2"/>
        <v>127.23</v>
      </c>
      <c r="II1023" s="28"/>
      <c r="IJ1023" s="28"/>
      <c r="IK1023"/>
      <c r="IL1023"/>
      <c r="IM1023"/>
      <c r="IN1023"/>
    </row>
    <row r="1024" s="27" customFormat="1" hidden="1" spans="1:248">
      <c r="A1024" s="18">
        <v>2070107</v>
      </c>
      <c r="B1024" s="27">
        <f t="shared" si="2"/>
        <v>1868.12</v>
      </c>
      <c r="II1024" s="28"/>
      <c r="IJ1024" s="28"/>
      <c r="IK1024"/>
      <c r="IL1024"/>
      <c r="IM1024"/>
      <c r="IN1024"/>
    </row>
    <row r="1025" s="27" customFormat="1" hidden="1" spans="1:248">
      <c r="A1025" s="18">
        <v>2070108</v>
      </c>
      <c r="B1025" s="27">
        <f t="shared" si="2"/>
        <v>47.2</v>
      </c>
      <c r="II1025" s="28"/>
      <c r="IJ1025" s="28"/>
      <c r="IK1025"/>
      <c r="IL1025"/>
      <c r="IM1025"/>
      <c r="IN1025"/>
    </row>
    <row r="1026" s="27" customFormat="1" hidden="1" spans="1:248">
      <c r="A1026" s="18">
        <v>2070109</v>
      </c>
      <c r="B1026" s="27">
        <f t="shared" si="2"/>
        <v>632.68</v>
      </c>
      <c r="II1026" s="28"/>
      <c r="IJ1026" s="28"/>
      <c r="IK1026"/>
      <c r="IL1026"/>
      <c r="IM1026"/>
      <c r="IN1026"/>
    </row>
    <row r="1027" s="27" customFormat="1" hidden="1" spans="1:248">
      <c r="A1027" s="18">
        <v>2070111</v>
      </c>
      <c r="B1027" s="27">
        <f t="shared" si="2"/>
        <v>247.44</v>
      </c>
      <c r="II1027" s="28"/>
      <c r="IJ1027" s="28"/>
      <c r="IK1027"/>
      <c r="IL1027"/>
      <c r="IM1027"/>
      <c r="IN1027"/>
    </row>
    <row r="1028" s="27" customFormat="1" hidden="1" spans="1:248">
      <c r="A1028" s="18">
        <v>2070112</v>
      </c>
      <c r="B1028" s="27">
        <f t="shared" si="2"/>
        <v>15.2</v>
      </c>
      <c r="II1028" s="28"/>
      <c r="IJ1028" s="28"/>
      <c r="IK1028"/>
      <c r="IL1028"/>
      <c r="IM1028"/>
      <c r="IN1028"/>
    </row>
    <row r="1029" s="27" customFormat="1" hidden="1" spans="1:248">
      <c r="A1029" s="18">
        <v>2070199</v>
      </c>
      <c r="B1029" s="27">
        <f t="shared" si="2"/>
        <v>26817.97</v>
      </c>
      <c r="II1029" s="28"/>
      <c r="IJ1029" s="28"/>
      <c r="IK1029"/>
      <c r="IL1029"/>
      <c r="IM1029"/>
      <c r="IN1029"/>
    </row>
    <row r="1030" s="27" customFormat="1" hidden="1" spans="1:248">
      <c r="A1030" s="18">
        <v>20702</v>
      </c>
      <c r="B1030" s="27">
        <f t="shared" si="2"/>
        <v>841.03</v>
      </c>
      <c r="II1030" s="28"/>
      <c r="IJ1030" s="28"/>
      <c r="IK1030"/>
      <c r="IL1030"/>
      <c r="IM1030"/>
      <c r="IN1030"/>
    </row>
    <row r="1031" s="27" customFormat="1" hidden="1" spans="1:248">
      <c r="A1031" s="18">
        <v>2070204</v>
      </c>
      <c r="B1031" s="27">
        <f t="shared" si="2"/>
        <v>235.76</v>
      </c>
      <c r="II1031" s="28"/>
      <c r="IJ1031" s="28"/>
      <c r="IK1031"/>
      <c r="IL1031"/>
      <c r="IM1031"/>
      <c r="IN1031"/>
    </row>
    <row r="1032" s="27" customFormat="1" hidden="1" spans="1:248">
      <c r="A1032" s="18">
        <v>2070205</v>
      </c>
      <c r="B1032" s="27">
        <f t="shared" si="2"/>
        <v>605.27</v>
      </c>
      <c r="II1032" s="28"/>
      <c r="IJ1032" s="28"/>
      <c r="IK1032"/>
      <c r="IL1032"/>
      <c r="IM1032"/>
      <c r="IN1032"/>
    </row>
    <row r="1033" s="27" customFormat="1" hidden="1" spans="1:248">
      <c r="A1033" s="18">
        <v>20703</v>
      </c>
      <c r="B1033" s="27">
        <f t="shared" si="2"/>
        <v>1322.35</v>
      </c>
      <c r="II1033" s="28"/>
      <c r="IJ1033" s="28"/>
      <c r="IK1033"/>
      <c r="IL1033"/>
      <c r="IM1033"/>
      <c r="IN1033"/>
    </row>
    <row r="1034" s="27" customFormat="1" hidden="1" spans="1:248">
      <c r="A1034" s="18">
        <v>2070307</v>
      </c>
      <c r="B1034" s="27">
        <f t="shared" si="2"/>
        <v>909.26</v>
      </c>
      <c r="II1034" s="28"/>
      <c r="IJ1034" s="28"/>
      <c r="IK1034"/>
      <c r="IL1034"/>
      <c r="IM1034"/>
      <c r="IN1034"/>
    </row>
    <row r="1035" s="27" customFormat="1" hidden="1" spans="1:248">
      <c r="A1035" s="18">
        <v>2070308</v>
      </c>
      <c r="B1035" s="27">
        <f t="shared" si="2"/>
        <v>314.1</v>
      </c>
      <c r="II1035" s="28"/>
      <c r="IJ1035" s="28"/>
      <c r="IK1035"/>
      <c r="IL1035"/>
      <c r="IM1035"/>
      <c r="IN1035"/>
    </row>
    <row r="1036" s="27" customFormat="1" hidden="1" spans="1:248">
      <c r="A1036" s="18">
        <v>2070399</v>
      </c>
      <c r="B1036" s="27">
        <f t="shared" ref="B1036:B1099" si="3">VLOOKUP(A1036,$A$424:$B$842,2,FALSE)</f>
        <v>98.99</v>
      </c>
      <c r="II1036" s="28"/>
      <c r="IJ1036" s="28"/>
      <c r="IK1036"/>
      <c r="IL1036"/>
      <c r="IM1036"/>
      <c r="IN1036"/>
    </row>
    <row r="1037" s="27" customFormat="1" hidden="1" spans="1:248">
      <c r="A1037" s="18">
        <v>20706</v>
      </c>
      <c r="B1037" s="27">
        <f t="shared" si="3"/>
        <v>1245.12</v>
      </c>
      <c r="II1037" s="28"/>
      <c r="IJ1037" s="28"/>
      <c r="IK1037"/>
      <c r="IL1037"/>
      <c r="IM1037"/>
      <c r="IN1037"/>
    </row>
    <row r="1038" s="27" customFormat="1" hidden="1" spans="1:248">
      <c r="A1038" s="18">
        <v>2070605</v>
      </c>
      <c r="B1038" s="27">
        <f t="shared" si="3"/>
        <v>1245.12</v>
      </c>
      <c r="II1038" s="28"/>
      <c r="IJ1038" s="28"/>
      <c r="IK1038"/>
      <c r="IL1038"/>
      <c r="IM1038"/>
      <c r="IN1038"/>
    </row>
    <row r="1039" s="27" customFormat="1" hidden="1" spans="1:248">
      <c r="A1039" s="18">
        <v>20708</v>
      </c>
      <c r="B1039" s="27">
        <f t="shared" si="3"/>
        <v>4312.37</v>
      </c>
      <c r="II1039" s="28"/>
      <c r="IJ1039" s="28"/>
      <c r="IK1039"/>
      <c r="IL1039"/>
      <c r="IM1039"/>
      <c r="IN1039"/>
    </row>
    <row r="1040" s="27" customFormat="1" hidden="1" spans="1:248">
      <c r="A1040" s="18">
        <v>2070801</v>
      </c>
      <c r="B1040" s="27">
        <f t="shared" si="3"/>
        <v>127.96</v>
      </c>
      <c r="II1040" s="28"/>
      <c r="IJ1040" s="28"/>
      <c r="IK1040"/>
      <c r="IL1040"/>
      <c r="IM1040"/>
      <c r="IN1040"/>
    </row>
    <row r="1041" s="27" customFormat="1" hidden="1" spans="1:248">
      <c r="A1041" s="18">
        <v>2070808</v>
      </c>
      <c r="B1041" s="27">
        <f t="shared" si="3"/>
        <v>4091.39</v>
      </c>
      <c r="II1041" s="28"/>
      <c r="IJ1041" s="28"/>
      <c r="IK1041"/>
      <c r="IL1041"/>
      <c r="IM1041"/>
      <c r="IN1041"/>
    </row>
    <row r="1042" s="27" customFormat="1" hidden="1" spans="1:248">
      <c r="A1042" s="18">
        <v>2070899</v>
      </c>
      <c r="B1042" s="27">
        <f t="shared" si="3"/>
        <v>93.02</v>
      </c>
      <c r="II1042" s="28"/>
      <c r="IJ1042" s="28"/>
      <c r="IK1042"/>
      <c r="IL1042"/>
      <c r="IM1042"/>
      <c r="IN1042"/>
    </row>
    <row r="1043" s="27" customFormat="1" hidden="1" spans="1:248">
      <c r="A1043" s="18">
        <v>20799</v>
      </c>
      <c r="B1043" s="27">
        <f t="shared" si="3"/>
        <v>202.4</v>
      </c>
      <c r="II1043" s="28"/>
      <c r="IJ1043" s="28"/>
      <c r="IK1043"/>
      <c r="IL1043"/>
      <c r="IM1043"/>
      <c r="IN1043"/>
    </row>
    <row r="1044" s="27" customFormat="1" hidden="1" spans="1:248">
      <c r="A1044" s="18">
        <v>2079999</v>
      </c>
      <c r="B1044" s="27">
        <f t="shared" si="3"/>
        <v>202.4</v>
      </c>
      <c r="II1044" s="28"/>
      <c r="IJ1044" s="28"/>
      <c r="IK1044"/>
      <c r="IL1044"/>
      <c r="IM1044"/>
      <c r="IN1044"/>
    </row>
    <row r="1045" s="27" customFormat="1" hidden="1" spans="1:248">
      <c r="A1045" s="18">
        <v>208</v>
      </c>
      <c r="B1045" s="27">
        <f t="shared" si="3"/>
        <v>129940.104213</v>
      </c>
      <c r="II1045" s="28"/>
      <c r="IJ1045" s="28"/>
      <c r="IK1045"/>
      <c r="IL1045"/>
      <c r="IM1045"/>
      <c r="IN1045"/>
    </row>
    <row r="1046" s="27" customFormat="1" hidden="1" spans="1:248">
      <c r="A1046" s="18">
        <v>20801</v>
      </c>
      <c r="B1046" s="27">
        <f t="shared" si="3"/>
        <v>10643.06</v>
      </c>
      <c r="II1046" s="28"/>
      <c r="IJ1046" s="28"/>
      <c r="IK1046"/>
      <c r="IL1046"/>
      <c r="IM1046"/>
      <c r="IN1046"/>
    </row>
    <row r="1047" s="27" customFormat="1" hidden="1" spans="1:248">
      <c r="A1047" s="18">
        <v>2080101</v>
      </c>
      <c r="B1047" s="27">
        <f t="shared" si="3"/>
        <v>2507.2</v>
      </c>
      <c r="II1047" s="28"/>
      <c r="IJ1047" s="28"/>
      <c r="IK1047"/>
      <c r="IL1047"/>
      <c r="IM1047"/>
      <c r="IN1047"/>
    </row>
    <row r="1048" s="27" customFormat="1" hidden="1" spans="1:248">
      <c r="A1048" s="18">
        <v>2080102</v>
      </c>
      <c r="B1048" s="27">
        <f t="shared" si="3"/>
        <v>102.05</v>
      </c>
      <c r="II1048" s="28"/>
      <c r="IJ1048" s="28"/>
      <c r="IK1048"/>
      <c r="IL1048"/>
      <c r="IM1048"/>
      <c r="IN1048"/>
    </row>
    <row r="1049" s="27" customFormat="1" hidden="1" spans="1:248">
      <c r="A1049" s="18">
        <v>2080106</v>
      </c>
      <c r="B1049" s="27">
        <f t="shared" si="3"/>
        <v>623.93</v>
      </c>
      <c r="II1049" s="28"/>
      <c r="IJ1049" s="28"/>
      <c r="IK1049"/>
      <c r="IL1049"/>
      <c r="IM1049"/>
      <c r="IN1049"/>
    </row>
    <row r="1050" s="27" customFormat="1" hidden="1" spans="1:248">
      <c r="A1050" s="18">
        <v>2080109</v>
      </c>
      <c r="B1050" s="27">
        <f t="shared" si="3"/>
        <v>1298.97</v>
      </c>
      <c r="II1050" s="28"/>
      <c r="IJ1050" s="28"/>
      <c r="IK1050"/>
      <c r="IL1050"/>
      <c r="IM1050"/>
      <c r="IN1050"/>
    </row>
    <row r="1051" s="27" customFormat="1" hidden="1" spans="1:248">
      <c r="A1051" s="18">
        <v>2080110</v>
      </c>
      <c r="B1051" s="27">
        <f t="shared" si="3"/>
        <v>304.91</v>
      </c>
      <c r="II1051" s="28"/>
      <c r="IJ1051" s="28"/>
      <c r="IK1051"/>
      <c r="IL1051"/>
      <c r="IM1051"/>
      <c r="IN1051"/>
    </row>
    <row r="1052" s="27" customFormat="1" hidden="1" spans="1:248">
      <c r="A1052" s="18">
        <v>2080113</v>
      </c>
      <c r="B1052" s="27">
        <f t="shared" si="3"/>
        <v>6.84</v>
      </c>
      <c r="II1052" s="28"/>
      <c r="IJ1052" s="28"/>
      <c r="IK1052"/>
      <c r="IL1052"/>
      <c r="IM1052"/>
      <c r="IN1052"/>
    </row>
    <row r="1053" s="27" customFormat="1" hidden="1" spans="1:248">
      <c r="A1053" s="18">
        <v>2080199</v>
      </c>
      <c r="B1053" s="27">
        <f t="shared" si="3"/>
        <v>5799.16</v>
      </c>
      <c r="II1053" s="28"/>
      <c r="IJ1053" s="28"/>
      <c r="IK1053"/>
      <c r="IL1053"/>
      <c r="IM1053"/>
      <c r="IN1053"/>
    </row>
    <row r="1054" s="27" customFormat="1" hidden="1" spans="1:248">
      <c r="A1054" s="18">
        <v>20802</v>
      </c>
      <c r="B1054" s="27">
        <f t="shared" si="3"/>
        <v>1791.26</v>
      </c>
      <c r="II1054" s="28"/>
      <c r="IJ1054" s="28"/>
      <c r="IK1054"/>
      <c r="IL1054"/>
      <c r="IM1054"/>
      <c r="IN1054"/>
    </row>
    <row r="1055" s="27" customFormat="1" hidden="1" spans="1:248">
      <c r="A1055" s="18">
        <v>2080201</v>
      </c>
      <c r="B1055" s="27">
        <f t="shared" si="3"/>
        <v>1342.77</v>
      </c>
      <c r="II1055" s="28"/>
      <c r="IJ1055" s="28"/>
      <c r="IK1055"/>
      <c r="IL1055"/>
      <c r="IM1055"/>
      <c r="IN1055"/>
    </row>
    <row r="1056" s="27" customFormat="1" hidden="1" spans="1:248">
      <c r="A1056" s="18">
        <v>2080202</v>
      </c>
      <c r="B1056" s="27">
        <f t="shared" si="3"/>
        <v>307.51</v>
      </c>
      <c r="II1056" s="28"/>
      <c r="IJ1056" s="28"/>
      <c r="IK1056"/>
      <c r="IL1056"/>
      <c r="IM1056"/>
      <c r="IN1056"/>
    </row>
    <row r="1057" s="27" customFormat="1" hidden="1" spans="1:248">
      <c r="A1057" s="18">
        <v>2080299</v>
      </c>
      <c r="B1057" s="27">
        <f t="shared" si="3"/>
        <v>140.98</v>
      </c>
      <c r="II1057" s="28"/>
      <c r="IJ1057" s="28"/>
      <c r="IK1057"/>
      <c r="IL1057"/>
      <c r="IM1057"/>
      <c r="IN1057"/>
    </row>
    <row r="1058" s="27" customFormat="1" hidden="1" spans="1:248">
      <c r="A1058" s="18">
        <v>20805</v>
      </c>
      <c r="B1058" s="27">
        <f t="shared" si="3"/>
        <v>87616.714213</v>
      </c>
      <c r="II1058" s="28"/>
      <c r="IJ1058" s="28"/>
      <c r="IK1058"/>
      <c r="IL1058"/>
      <c r="IM1058"/>
      <c r="IN1058"/>
    </row>
    <row r="1059" s="27" customFormat="1" hidden="1" spans="1:248">
      <c r="A1059" s="18">
        <v>2080505</v>
      </c>
      <c r="B1059" s="27">
        <f t="shared" si="3"/>
        <v>35111.796142</v>
      </c>
      <c r="II1059" s="28"/>
      <c r="IJ1059" s="28"/>
      <c r="IK1059"/>
      <c r="IL1059"/>
      <c r="IM1059"/>
      <c r="IN1059"/>
    </row>
    <row r="1060" s="27" customFormat="1" hidden="1" spans="1:248">
      <c r="A1060" s="18">
        <v>2080506</v>
      </c>
      <c r="B1060" s="27">
        <f t="shared" si="3"/>
        <v>15996.918071</v>
      </c>
      <c r="II1060" s="28"/>
      <c r="IJ1060" s="28"/>
      <c r="IK1060"/>
      <c r="IL1060"/>
      <c r="IM1060"/>
      <c r="IN1060"/>
    </row>
    <row r="1061" s="27" customFormat="1" hidden="1" spans="1:248">
      <c r="A1061" s="18">
        <v>2080507</v>
      </c>
      <c r="B1061" s="27">
        <f t="shared" si="3"/>
        <v>35500</v>
      </c>
      <c r="II1061" s="28"/>
      <c r="IJ1061" s="28"/>
      <c r="IK1061"/>
      <c r="IL1061"/>
      <c r="IM1061"/>
      <c r="IN1061"/>
    </row>
    <row r="1062" s="27" customFormat="1" hidden="1" spans="1:248">
      <c r="A1062" s="18">
        <v>2080599</v>
      </c>
      <c r="B1062" s="27">
        <f t="shared" si="3"/>
        <v>1008</v>
      </c>
      <c r="II1062" s="28"/>
      <c r="IJ1062" s="28"/>
      <c r="IK1062"/>
      <c r="IL1062"/>
      <c r="IM1062"/>
      <c r="IN1062"/>
    </row>
    <row r="1063" s="27" customFormat="1" hidden="1" spans="1:248">
      <c r="A1063" s="18">
        <v>20807</v>
      </c>
      <c r="B1063" s="27">
        <f t="shared" si="3"/>
        <v>1250</v>
      </c>
      <c r="II1063" s="28"/>
      <c r="IJ1063" s="28"/>
      <c r="IK1063"/>
      <c r="IL1063"/>
      <c r="IM1063"/>
      <c r="IN1063"/>
    </row>
    <row r="1064" s="27" customFormat="1" hidden="1" spans="1:248">
      <c r="A1064" s="18">
        <v>2080799</v>
      </c>
      <c r="B1064" s="27">
        <f t="shared" si="3"/>
        <v>1250</v>
      </c>
      <c r="II1064" s="28"/>
      <c r="IJ1064" s="28"/>
      <c r="IK1064"/>
      <c r="IL1064"/>
      <c r="IM1064"/>
      <c r="IN1064"/>
    </row>
    <row r="1065" s="27" customFormat="1" hidden="1" spans="1:248">
      <c r="A1065" s="18">
        <v>20808</v>
      </c>
      <c r="B1065" s="27">
        <f t="shared" si="3"/>
        <v>4266</v>
      </c>
      <c r="II1065" s="28"/>
      <c r="IJ1065" s="28"/>
      <c r="IK1065"/>
      <c r="IL1065"/>
      <c r="IM1065"/>
      <c r="IN1065"/>
    </row>
    <row r="1066" s="27" customFormat="1" hidden="1" spans="1:248">
      <c r="A1066" s="18">
        <v>2080899</v>
      </c>
      <c r="B1066" s="27">
        <f t="shared" si="3"/>
        <v>4266</v>
      </c>
      <c r="II1066" s="28"/>
      <c r="IJ1066" s="28"/>
      <c r="IK1066"/>
      <c r="IL1066"/>
      <c r="IM1066"/>
      <c r="IN1066"/>
    </row>
    <row r="1067" s="27" customFormat="1" hidden="1" spans="1:248">
      <c r="A1067" s="18">
        <v>20809</v>
      </c>
      <c r="B1067" s="27">
        <f t="shared" si="3"/>
        <v>5886.5</v>
      </c>
      <c r="II1067" s="28"/>
      <c r="IJ1067" s="28"/>
      <c r="IK1067"/>
      <c r="IL1067"/>
      <c r="IM1067"/>
      <c r="IN1067"/>
    </row>
    <row r="1068" s="27" customFormat="1" hidden="1" spans="1:248">
      <c r="A1068" s="18">
        <v>2080902</v>
      </c>
      <c r="B1068" s="27">
        <f t="shared" si="3"/>
        <v>359.1</v>
      </c>
      <c r="II1068" s="28"/>
      <c r="IJ1068" s="28"/>
      <c r="IK1068"/>
      <c r="IL1068"/>
      <c r="IM1068"/>
      <c r="IN1068"/>
    </row>
    <row r="1069" s="27" customFormat="1" hidden="1" spans="1:248">
      <c r="A1069" s="18">
        <v>2080903</v>
      </c>
      <c r="B1069" s="27">
        <f t="shared" si="3"/>
        <v>801.4</v>
      </c>
      <c r="II1069" s="28"/>
      <c r="IJ1069" s="28"/>
      <c r="IK1069"/>
      <c r="IL1069"/>
      <c r="IM1069"/>
      <c r="IN1069"/>
    </row>
    <row r="1070" s="27" customFormat="1" hidden="1" spans="1:248">
      <c r="A1070" s="18">
        <v>2080999</v>
      </c>
      <c r="B1070" s="27">
        <f t="shared" si="3"/>
        <v>4726</v>
      </c>
      <c r="II1070" s="28"/>
      <c r="IJ1070" s="28"/>
      <c r="IK1070"/>
      <c r="IL1070"/>
      <c r="IM1070"/>
      <c r="IN1070"/>
    </row>
    <row r="1071" s="27" customFormat="1" hidden="1" spans="1:248">
      <c r="A1071" s="18">
        <v>20810</v>
      </c>
      <c r="B1071" s="27">
        <f t="shared" si="3"/>
        <v>2709.89</v>
      </c>
      <c r="II1071" s="28"/>
      <c r="IJ1071" s="28"/>
      <c r="IK1071"/>
      <c r="IL1071"/>
      <c r="IM1071"/>
      <c r="IN1071"/>
    </row>
    <row r="1072" s="27" customFormat="1" hidden="1" spans="1:248">
      <c r="A1072" s="18">
        <v>2081002</v>
      </c>
      <c r="B1072" s="27">
        <f t="shared" si="3"/>
        <v>24.32</v>
      </c>
      <c r="II1072" s="28"/>
      <c r="IJ1072" s="28"/>
      <c r="IK1072"/>
      <c r="IL1072"/>
      <c r="IM1072"/>
      <c r="IN1072"/>
    </row>
    <row r="1073" s="27" customFormat="1" hidden="1" spans="1:248">
      <c r="A1073" s="18">
        <v>2081004</v>
      </c>
      <c r="B1073" s="27">
        <f t="shared" si="3"/>
        <v>917.89</v>
      </c>
      <c r="II1073" s="28"/>
      <c r="IJ1073" s="28"/>
      <c r="IK1073"/>
      <c r="IL1073"/>
      <c r="IM1073"/>
      <c r="IN1073"/>
    </row>
    <row r="1074" s="27" customFormat="1" hidden="1" spans="1:248">
      <c r="A1074" s="18">
        <v>2081005</v>
      </c>
      <c r="B1074" s="27">
        <f t="shared" si="3"/>
        <v>1767.68</v>
      </c>
      <c r="II1074" s="28"/>
      <c r="IJ1074" s="28"/>
      <c r="IK1074"/>
      <c r="IL1074"/>
      <c r="IM1074"/>
      <c r="IN1074"/>
    </row>
    <row r="1075" s="27" customFormat="1" hidden="1" spans="1:248">
      <c r="A1075" s="18">
        <v>20811</v>
      </c>
      <c r="B1075" s="27">
        <f t="shared" si="3"/>
        <v>2662.58</v>
      </c>
      <c r="II1075" s="28"/>
      <c r="IJ1075" s="28"/>
      <c r="IK1075"/>
      <c r="IL1075"/>
      <c r="IM1075"/>
      <c r="IN1075"/>
    </row>
    <row r="1076" s="27" customFormat="1" hidden="1" spans="1:248">
      <c r="A1076" s="18">
        <v>2081101</v>
      </c>
      <c r="B1076" s="27">
        <f t="shared" si="3"/>
        <v>580.8</v>
      </c>
      <c r="II1076" s="28"/>
      <c r="IJ1076" s="28"/>
      <c r="IK1076"/>
      <c r="IL1076"/>
      <c r="IM1076"/>
      <c r="IN1076"/>
    </row>
    <row r="1077" s="27" customFormat="1" hidden="1" spans="1:248">
      <c r="A1077" s="18">
        <v>2081104</v>
      </c>
      <c r="B1077" s="27">
        <f t="shared" si="3"/>
        <v>43.78</v>
      </c>
      <c r="II1077" s="28"/>
      <c r="IJ1077" s="28"/>
      <c r="IK1077"/>
      <c r="IL1077"/>
      <c r="IM1077"/>
      <c r="IN1077"/>
    </row>
    <row r="1078" s="27" customFormat="1" hidden="1" spans="1:248">
      <c r="A1078" s="18">
        <v>2081107</v>
      </c>
      <c r="B1078" s="27">
        <f t="shared" si="3"/>
        <v>270</v>
      </c>
      <c r="II1078" s="28"/>
      <c r="IJ1078" s="28"/>
      <c r="IK1078"/>
      <c r="IL1078"/>
      <c r="IM1078"/>
      <c r="IN1078"/>
    </row>
    <row r="1079" s="27" customFormat="1" hidden="1" spans="1:248">
      <c r="A1079" s="18">
        <v>2081199</v>
      </c>
      <c r="B1079" s="27">
        <f t="shared" si="3"/>
        <v>1768</v>
      </c>
      <c r="II1079" s="28"/>
      <c r="IJ1079" s="28"/>
      <c r="IK1079"/>
      <c r="IL1079"/>
      <c r="IM1079"/>
      <c r="IN1079"/>
    </row>
    <row r="1080" s="27" customFormat="1" hidden="1" spans="1:248">
      <c r="A1080" s="18">
        <v>20819</v>
      </c>
      <c r="B1080" s="27">
        <f t="shared" si="3"/>
        <v>4350</v>
      </c>
      <c r="II1080" s="28"/>
      <c r="IJ1080" s="28"/>
      <c r="IK1080"/>
      <c r="IL1080"/>
      <c r="IM1080"/>
      <c r="IN1080"/>
    </row>
    <row r="1081" s="27" customFormat="1" hidden="1" spans="1:248">
      <c r="A1081" s="18">
        <v>2081901</v>
      </c>
      <c r="B1081" s="27">
        <f t="shared" si="3"/>
        <v>4350</v>
      </c>
      <c r="II1081" s="28"/>
      <c r="IJ1081" s="28"/>
      <c r="IK1081"/>
      <c r="IL1081"/>
      <c r="IM1081"/>
      <c r="IN1081"/>
    </row>
    <row r="1082" s="27" customFormat="1" hidden="1" spans="1:248">
      <c r="A1082" s="18">
        <v>20820</v>
      </c>
      <c r="B1082" s="27">
        <f t="shared" si="3"/>
        <v>479.6</v>
      </c>
      <c r="II1082" s="28"/>
      <c r="IJ1082" s="28"/>
      <c r="IK1082"/>
      <c r="IL1082"/>
      <c r="IM1082"/>
      <c r="IN1082"/>
    </row>
    <row r="1083" s="27" customFormat="1" hidden="1" spans="1:248">
      <c r="A1083" s="18">
        <v>2082002</v>
      </c>
      <c r="B1083" s="27">
        <f t="shared" si="3"/>
        <v>479.6</v>
      </c>
      <c r="II1083" s="28"/>
      <c r="IJ1083" s="28"/>
      <c r="IK1083"/>
      <c r="IL1083"/>
      <c r="IM1083"/>
      <c r="IN1083"/>
    </row>
    <row r="1084" s="27" customFormat="1" hidden="1" spans="1:248">
      <c r="A1084" s="18">
        <v>20826</v>
      </c>
      <c r="B1084" s="27">
        <f t="shared" si="3"/>
        <v>300</v>
      </c>
      <c r="II1084" s="28"/>
      <c r="IJ1084" s="28"/>
      <c r="IK1084"/>
      <c r="IL1084"/>
      <c r="IM1084"/>
      <c r="IN1084"/>
    </row>
    <row r="1085" s="27" customFormat="1" hidden="1" spans="1:248">
      <c r="A1085" s="18">
        <v>2082699</v>
      </c>
      <c r="B1085" s="27">
        <f t="shared" si="3"/>
        <v>300</v>
      </c>
      <c r="II1085" s="28"/>
      <c r="IJ1085" s="28"/>
      <c r="IK1085"/>
      <c r="IL1085"/>
      <c r="IM1085"/>
      <c r="IN1085"/>
    </row>
    <row r="1086" s="27" customFormat="1" hidden="1" spans="1:248">
      <c r="A1086" s="18">
        <v>20827</v>
      </c>
      <c r="B1086" s="27">
        <f t="shared" si="3"/>
        <v>4301.16</v>
      </c>
      <c r="II1086" s="28"/>
      <c r="IJ1086" s="28"/>
      <c r="IK1086"/>
      <c r="IL1086"/>
      <c r="IM1086"/>
      <c r="IN1086"/>
    </row>
    <row r="1087" s="27" customFormat="1" hidden="1" spans="1:248">
      <c r="A1087" s="18">
        <v>2082702</v>
      </c>
      <c r="B1087" s="27">
        <f t="shared" si="3"/>
        <v>21.16</v>
      </c>
      <c r="II1087" s="28"/>
      <c r="IJ1087" s="28"/>
      <c r="IK1087"/>
      <c r="IL1087"/>
      <c r="IM1087"/>
      <c r="IN1087"/>
    </row>
    <row r="1088" s="27" customFormat="1" hidden="1" spans="1:248">
      <c r="A1088" s="18">
        <v>2082799</v>
      </c>
      <c r="B1088" s="27">
        <f t="shared" si="3"/>
        <v>4280</v>
      </c>
      <c r="II1088" s="28"/>
      <c r="IJ1088" s="28"/>
      <c r="IK1088"/>
      <c r="IL1088"/>
      <c r="IM1088"/>
      <c r="IN1088"/>
    </row>
    <row r="1089" s="27" customFormat="1" hidden="1" spans="1:248">
      <c r="A1089" s="18">
        <v>20828</v>
      </c>
      <c r="B1089" s="27">
        <f t="shared" si="3"/>
        <v>1597.48</v>
      </c>
      <c r="II1089" s="28"/>
      <c r="IJ1089" s="28"/>
      <c r="IK1089"/>
      <c r="IL1089"/>
      <c r="IM1089"/>
      <c r="IN1089"/>
    </row>
    <row r="1090" s="27" customFormat="1" hidden="1" spans="1:248">
      <c r="A1090" s="18">
        <v>2082801</v>
      </c>
      <c r="B1090" s="27">
        <f t="shared" si="3"/>
        <v>826.2</v>
      </c>
      <c r="II1090" s="28"/>
      <c r="IJ1090" s="28"/>
      <c r="IK1090"/>
      <c r="IL1090"/>
      <c r="IM1090"/>
      <c r="IN1090"/>
    </row>
    <row r="1091" s="27" customFormat="1" hidden="1" spans="1:248">
      <c r="A1091" s="18">
        <v>2082805</v>
      </c>
      <c r="B1091" s="27">
        <f t="shared" si="3"/>
        <v>434.18</v>
      </c>
      <c r="II1091" s="28"/>
      <c r="IJ1091" s="28"/>
      <c r="IK1091"/>
      <c r="IL1091"/>
      <c r="IM1091"/>
      <c r="IN1091"/>
    </row>
    <row r="1092" s="27" customFormat="1" hidden="1" spans="1:248">
      <c r="A1092" s="18">
        <v>2082899</v>
      </c>
      <c r="B1092" s="27">
        <f t="shared" si="3"/>
        <v>337.1</v>
      </c>
      <c r="II1092" s="28"/>
      <c r="IJ1092" s="28"/>
      <c r="IK1092"/>
      <c r="IL1092"/>
      <c r="IM1092"/>
      <c r="IN1092"/>
    </row>
    <row r="1093" s="27" customFormat="1" hidden="1" spans="1:248">
      <c r="A1093" s="18">
        <v>20899</v>
      </c>
      <c r="B1093" s="27">
        <f t="shared" si="3"/>
        <v>2085.86</v>
      </c>
      <c r="II1093" s="28"/>
      <c r="IJ1093" s="28"/>
      <c r="IK1093"/>
      <c r="IL1093"/>
      <c r="IM1093"/>
      <c r="IN1093"/>
    </row>
    <row r="1094" s="27" customFormat="1" hidden="1" spans="1:248">
      <c r="A1094" s="18">
        <v>2089999</v>
      </c>
      <c r="B1094" s="27">
        <f t="shared" si="3"/>
        <v>2085.86</v>
      </c>
      <c r="II1094" s="28"/>
      <c r="IJ1094" s="28"/>
      <c r="IK1094"/>
      <c r="IL1094"/>
      <c r="IM1094"/>
      <c r="IN1094"/>
    </row>
    <row r="1095" s="27" customFormat="1" hidden="1" spans="1:248">
      <c r="A1095" s="18">
        <v>210</v>
      </c>
      <c r="B1095" s="27">
        <f t="shared" si="3"/>
        <v>64781.295787</v>
      </c>
      <c r="II1095" s="28"/>
      <c r="IJ1095" s="28"/>
      <c r="IK1095"/>
      <c r="IL1095"/>
      <c r="IM1095"/>
      <c r="IN1095"/>
    </row>
    <row r="1096" s="27" customFormat="1" hidden="1" spans="1:248">
      <c r="A1096" s="18">
        <v>21001</v>
      </c>
      <c r="B1096" s="27">
        <f t="shared" si="3"/>
        <v>2473.15</v>
      </c>
      <c r="II1096" s="28"/>
      <c r="IJ1096" s="28"/>
      <c r="IK1096"/>
      <c r="IL1096"/>
      <c r="IM1096"/>
      <c r="IN1096"/>
    </row>
    <row r="1097" s="27" customFormat="1" hidden="1" spans="1:248">
      <c r="A1097" s="18">
        <v>2100101</v>
      </c>
      <c r="B1097" s="27">
        <f t="shared" si="3"/>
        <v>1955.63</v>
      </c>
      <c r="II1097" s="28"/>
      <c r="IJ1097" s="28"/>
      <c r="IK1097"/>
      <c r="IL1097"/>
      <c r="IM1097"/>
      <c r="IN1097"/>
    </row>
    <row r="1098" s="27" customFormat="1" hidden="1" spans="1:248">
      <c r="A1098" s="18">
        <v>2100199</v>
      </c>
      <c r="B1098" s="27">
        <f t="shared" si="3"/>
        <v>517.52</v>
      </c>
      <c r="II1098" s="28"/>
      <c r="IJ1098" s="28"/>
      <c r="IK1098"/>
      <c r="IL1098"/>
      <c r="IM1098"/>
      <c r="IN1098"/>
    </row>
    <row r="1099" s="27" customFormat="1" hidden="1" spans="1:248">
      <c r="A1099" s="18">
        <v>21002</v>
      </c>
      <c r="B1099" s="27">
        <f t="shared" si="3"/>
        <v>9904.21</v>
      </c>
      <c r="II1099" s="28"/>
      <c r="IJ1099" s="28"/>
      <c r="IK1099"/>
      <c r="IL1099"/>
      <c r="IM1099"/>
      <c r="IN1099"/>
    </row>
    <row r="1100" s="27" customFormat="1" hidden="1" spans="1:248">
      <c r="A1100" s="18">
        <v>2100201</v>
      </c>
      <c r="B1100" s="27">
        <f t="shared" ref="B1100:B1163" si="4">VLOOKUP(A1100,$A$424:$B$842,2,FALSE)</f>
        <v>4414.21</v>
      </c>
      <c r="II1100" s="28"/>
      <c r="IJ1100" s="28"/>
      <c r="IK1100"/>
      <c r="IL1100"/>
      <c r="IM1100"/>
      <c r="IN1100"/>
    </row>
    <row r="1101" s="27" customFormat="1" hidden="1" spans="1:248">
      <c r="A1101" s="18">
        <v>2100202</v>
      </c>
      <c r="B1101" s="27">
        <f t="shared" si="4"/>
        <v>816.62</v>
      </c>
      <c r="II1101" s="28"/>
      <c r="IJ1101" s="28"/>
      <c r="IK1101"/>
      <c r="IL1101"/>
      <c r="IM1101"/>
      <c r="IN1101"/>
    </row>
    <row r="1102" s="27" customFormat="1" hidden="1" spans="1:248">
      <c r="A1102" s="18">
        <v>2100203</v>
      </c>
      <c r="B1102" s="27">
        <f t="shared" si="4"/>
        <v>2485.41</v>
      </c>
      <c r="II1102" s="28"/>
      <c r="IJ1102" s="28"/>
      <c r="IK1102"/>
      <c r="IL1102"/>
      <c r="IM1102"/>
      <c r="IN1102"/>
    </row>
    <row r="1103" s="27" customFormat="1" hidden="1" spans="1:248">
      <c r="A1103" s="18">
        <v>2100205</v>
      </c>
      <c r="B1103" s="27">
        <f t="shared" si="4"/>
        <v>2187.97</v>
      </c>
      <c r="II1103" s="28"/>
      <c r="IJ1103" s="28"/>
      <c r="IK1103"/>
      <c r="IL1103"/>
      <c r="IM1103"/>
      <c r="IN1103"/>
    </row>
    <row r="1104" s="27" customFormat="1" hidden="1" spans="1:248">
      <c r="A1104" s="18">
        <v>21004</v>
      </c>
      <c r="B1104" s="27">
        <f t="shared" si="4"/>
        <v>12683.25</v>
      </c>
      <c r="II1104" s="28"/>
      <c r="IJ1104" s="28"/>
      <c r="IK1104"/>
      <c r="IL1104"/>
      <c r="IM1104"/>
      <c r="IN1104"/>
    </row>
    <row r="1105" s="27" customFormat="1" hidden="1" spans="1:248">
      <c r="A1105" s="18">
        <v>2100401</v>
      </c>
      <c r="B1105" s="27">
        <f t="shared" si="4"/>
        <v>2724.67</v>
      </c>
      <c r="II1105" s="28"/>
      <c r="IJ1105" s="28"/>
      <c r="IK1105"/>
      <c r="IL1105"/>
      <c r="IM1105"/>
      <c r="IN1105"/>
    </row>
    <row r="1106" s="27" customFormat="1" hidden="1" spans="1:248">
      <c r="A1106" s="18">
        <v>2100402</v>
      </c>
      <c r="B1106" s="27">
        <f t="shared" si="4"/>
        <v>406.44</v>
      </c>
      <c r="II1106" s="28"/>
      <c r="IJ1106" s="28"/>
      <c r="IK1106"/>
      <c r="IL1106"/>
      <c r="IM1106"/>
      <c r="IN1106"/>
    </row>
    <row r="1107" s="27" customFormat="1" hidden="1" spans="1:248">
      <c r="A1107" s="18">
        <v>2100403</v>
      </c>
      <c r="B1107" s="27">
        <f t="shared" si="4"/>
        <v>1194.56</v>
      </c>
      <c r="II1107" s="28"/>
      <c r="IJ1107" s="28"/>
      <c r="IK1107"/>
      <c r="IL1107"/>
      <c r="IM1107"/>
      <c r="IN1107"/>
    </row>
    <row r="1108" s="27" customFormat="1" hidden="1" spans="1:248">
      <c r="A1108" s="18">
        <v>2100406</v>
      </c>
      <c r="B1108" s="27">
        <f t="shared" si="4"/>
        <v>4490.38</v>
      </c>
      <c r="II1108" s="28"/>
      <c r="IJ1108" s="28"/>
      <c r="IK1108"/>
      <c r="IL1108"/>
      <c r="IM1108"/>
      <c r="IN1108"/>
    </row>
    <row r="1109" s="27" customFormat="1" hidden="1" spans="1:248">
      <c r="A1109" s="18">
        <v>2100408</v>
      </c>
      <c r="B1109" s="27">
        <f t="shared" si="4"/>
        <v>2000</v>
      </c>
      <c r="II1109" s="28"/>
      <c r="IJ1109" s="28"/>
      <c r="IK1109"/>
      <c r="IL1109"/>
      <c r="IM1109"/>
      <c r="IN1109"/>
    </row>
    <row r="1110" s="27" customFormat="1" hidden="1" spans="1:248">
      <c r="A1110" s="18">
        <v>2100409</v>
      </c>
      <c r="B1110" s="27">
        <f t="shared" si="4"/>
        <v>419.6</v>
      </c>
      <c r="II1110" s="28"/>
      <c r="IJ1110" s="28"/>
      <c r="IK1110"/>
      <c r="IL1110"/>
      <c r="IM1110"/>
      <c r="IN1110"/>
    </row>
    <row r="1111" s="27" customFormat="1" hidden="1" spans="1:248">
      <c r="A1111" s="18">
        <v>2100410</v>
      </c>
      <c r="B1111" s="27">
        <f t="shared" si="4"/>
        <v>1000</v>
      </c>
      <c r="II1111" s="28"/>
      <c r="IJ1111" s="28"/>
      <c r="IK1111"/>
      <c r="IL1111"/>
      <c r="IM1111"/>
      <c r="IN1111"/>
    </row>
    <row r="1112" s="27" customFormat="1" hidden="1" spans="1:248">
      <c r="A1112" s="18">
        <v>2100499</v>
      </c>
      <c r="B1112" s="27">
        <f t="shared" si="4"/>
        <v>447.6</v>
      </c>
      <c r="II1112" s="28"/>
      <c r="IJ1112" s="28"/>
      <c r="IK1112"/>
      <c r="IL1112"/>
      <c r="IM1112"/>
      <c r="IN1112"/>
    </row>
    <row r="1113" s="27" customFormat="1" hidden="1" spans="1:248">
      <c r="A1113" s="18">
        <v>21007</v>
      </c>
      <c r="B1113" s="27">
        <f t="shared" si="4"/>
        <v>6115</v>
      </c>
      <c r="II1113" s="28"/>
      <c r="IJ1113" s="28"/>
      <c r="IK1113"/>
      <c r="IL1113"/>
      <c r="IM1113"/>
      <c r="IN1113"/>
    </row>
    <row r="1114" s="27" customFormat="1" hidden="1" spans="1:248">
      <c r="A1114" s="18">
        <v>2100717</v>
      </c>
      <c r="B1114" s="27">
        <f t="shared" si="4"/>
        <v>1112</v>
      </c>
      <c r="II1114" s="28"/>
      <c r="IJ1114" s="28"/>
      <c r="IK1114"/>
      <c r="IL1114"/>
      <c r="IM1114"/>
      <c r="IN1114"/>
    </row>
    <row r="1115" s="27" customFormat="1" hidden="1" spans="1:248">
      <c r="A1115" s="18">
        <v>2100799</v>
      </c>
      <c r="B1115" s="27">
        <f t="shared" si="4"/>
        <v>5003</v>
      </c>
      <c r="II1115" s="28"/>
      <c r="IJ1115" s="28"/>
      <c r="IK1115"/>
      <c r="IL1115"/>
      <c r="IM1115"/>
      <c r="IN1115"/>
    </row>
    <row r="1116" s="27" customFormat="1" hidden="1" spans="1:248">
      <c r="A1116" s="18">
        <v>21011</v>
      </c>
      <c r="B1116" s="27">
        <f t="shared" si="4"/>
        <v>24563.405787</v>
      </c>
      <c r="II1116" s="28"/>
      <c r="IJ1116" s="28"/>
      <c r="IK1116"/>
      <c r="IL1116"/>
      <c r="IM1116"/>
      <c r="IN1116"/>
    </row>
    <row r="1117" s="27" customFormat="1" hidden="1" spans="1:248">
      <c r="A1117" s="18">
        <v>2101101</v>
      </c>
      <c r="B1117" s="27">
        <f t="shared" si="4"/>
        <v>7858.06</v>
      </c>
      <c r="II1117" s="28"/>
      <c r="IJ1117" s="28"/>
      <c r="IK1117"/>
      <c r="IL1117"/>
      <c r="IM1117"/>
      <c r="IN1117"/>
    </row>
    <row r="1118" s="27" customFormat="1" hidden="1" spans="1:248">
      <c r="A1118" s="18">
        <v>2101102</v>
      </c>
      <c r="B1118" s="27">
        <f t="shared" si="4"/>
        <v>2772.465787</v>
      </c>
      <c r="II1118" s="28"/>
      <c r="IJ1118" s="28"/>
      <c r="IK1118"/>
      <c r="IL1118"/>
      <c r="IM1118"/>
      <c r="IN1118"/>
    </row>
    <row r="1119" s="27" customFormat="1" hidden="1" spans="1:248">
      <c r="A1119" s="18">
        <v>2101103</v>
      </c>
      <c r="B1119" s="27">
        <f t="shared" si="4"/>
        <v>544.11</v>
      </c>
      <c r="II1119" s="28"/>
      <c r="IJ1119" s="28"/>
      <c r="IK1119"/>
      <c r="IL1119"/>
      <c r="IM1119"/>
      <c r="IN1119"/>
    </row>
    <row r="1120" s="27" customFormat="1" hidden="1" spans="1:248">
      <c r="A1120" s="18">
        <v>2101199</v>
      </c>
      <c r="B1120" s="27">
        <f t="shared" si="4"/>
        <v>13388.77</v>
      </c>
      <c r="II1120" s="28"/>
      <c r="IJ1120" s="28"/>
      <c r="IK1120"/>
      <c r="IL1120"/>
      <c r="IM1120"/>
      <c r="IN1120"/>
    </row>
    <row r="1121" s="27" customFormat="1" hidden="1" spans="1:248">
      <c r="A1121" s="18">
        <v>21012</v>
      </c>
      <c r="B1121" s="27">
        <f t="shared" si="4"/>
        <v>7000</v>
      </c>
      <c r="II1121" s="28"/>
      <c r="IJ1121" s="28"/>
      <c r="IK1121"/>
      <c r="IL1121"/>
      <c r="IM1121"/>
      <c r="IN1121"/>
    </row>
    <row r="1122" s="27" customFormat="1" hidden="1" spans="1:248">
      <c r="A1122" s="18">
        <v>2101201</v>
      </c>
      <c r="B1122" s="27">
        <f t="shared" si="4"/>
        <v>7000</v>
      </c>
      <c r="II1122" s="28"/>
      <c r="IJ1122" s="28"/>
      <c r="IK1122"/>
      <c r="IL1122"/>
      <c r="IM1122"/>
      <c r="IN1122"/>
    </row>
    <row r="1123" s="27" customFormat="1" hidden="1" spans="1:248">
      <c r="A1123" s="18">
        <v>21015</v>
      </c>
      <c r="B1123" s="27">
        <f t="shared" si="4"/>
        <v>1528.07</v>
      </c>
      <c r="II1123" s="28"/>
      <c r="IJ1123" s="28"/>
      <c r="IK1123"/>
      <c r="IL1123"/>
      <c r="IM1123"/>
      <c r="IN1123"/>
    </row>
    <row r="1124" s="27" customFormat="1" hidden="1" spans="1:248">
      <c r="A1124" s="18">
        <v>2101501</v>
      </c>
      <c r="B1124" s="27">
        <f t="shared" si="4"/>
        <v>834.54</v>
      </c>
      <c r="II1124" s="28"/>
      <c r="IJ1124" s="28"/>
      <c r="IK1124"/>
      <c r="IL1124"/>
      <c r="IM1124"/>
      <c r="IN1124"/>
    </row>
    <row r="1125" s="27" customFormat="1" hidden="1" spans="1:248">
      <c r="A1125" s="18">
        <v>2101502</v>
      </c>
      <c r="B1125" s="27">
        <f t="shared" si="4"/>
        <v>594.03</v>
      </c>
      <c r="II1125" s="28"/>
      <c r="IJ1125" s="28"/>
      <c r="IK1125"/>
      <c r="IL1125"/>
      <c r="IM1125"/>
      <c r="IN1125"/>
    </row>
    <row r="1126" s="27" customFormat="1" hidden="1" spans="1:248">
      <c r="A1126" s="18">
        <v>2101550</v>
      </c>
      <c r="B1126" s="27">
        <f t="shared" si="4"/>
        <v>95.5</v>
      </c>
      <c r="II1126" s="28"/>
      <c r="IJ1126" s="28"/>
      <c r="IK1126"/>
      <c r="IL1126"/>
      <c r="IM1126"/>
      <c r="IN1126"/>
    </row>
    <row r="1127" s="27" customFormat="1" hidden="1" spans="1:248">
      <c r="A1127" s="18">
        <v>2101599</v>
      </c>
      <c r="B1127" s="27">
        <f t="shared" si="4"/>
        <v>4</v>
      </c>
      <c r="II1127" s="28"/>
      <c r="IJ1127" s="28"/>
      <c r="IK1127"/>
      <c r="IL1127"/>
      <c r="IM1127"/>
      <c r="IN1127"/>
    </row>
    <row r="1128" s="27" customFormat="1" hidden="1" spans="1:248">
      <c r="A1128" s="18">
        <v>21019</v>
      </c>
      <c r="B1128" s="27">
        <f t="shared" si="4"/>
        <v>260</v>
      </c>
      <c r="II1128" s="28"/>
      <c r="IJ1128" s="28"/>
      <c r="IK1128"/>
      <c r="IL1128"/>
      <c r="IM1128"/>
      <c r="IN1128"/>
    </row>
    <row r="1129" s="27" customFormat="1" hidden="1" spans="1:248">
      <c r="A1129" s="18">
        <v>2101902</v>
      </c>
      <c r="B1129" s="27">
        <f t="shared" si="4"/>
        <v>260</v>
      </c>
      <c r="II1129" s="28"/>
      <c r="IJ1129" s="28"/>
      <c r="IK1129"/>
      <c r="IL1129"/>
      <c r="IM1129"/>
      <c r="IN1129"/>
    </row>
    <row r="1130" s="27" customFormat="1" hidden="1" spans="1:248">
      <c r="A1130" s="18">
        <v>21099</v>
      </c>
      <c r="B1130" s="27">
        <f t="shared" si="4"/>
        <v>254.21</v>
      </c>
      <c r="II1130" s="28"/>
      <c r="IJ1130" s="28"/>
      <c r="IK1130"/>
      <c r="IL1130"/>
      <c r="IM1130"/>
      <c r="IN1130"/>
    </row>
    <row r="1131" s="27" customFormat="1" hidden="1" spans="1:248">
      <c r="A1131" s="18">
        <v>2109999</v>
      </c>
      <c r="B1131" s="27">
        <f t="shared" si="4"/>
        <v>254.21</v>
      </c>
      <c r="II1131" s="28"/>
      <c r="IJ1131" s="28"/>
      <c r="IK1131"/>
      <c r="IL1131"/>
      <c r="IM1131"/>
      <c r="IN1131"/>
    </row>
    <row r="1132" s="27" customFormat="1" hidden="1" spans="1:248">
      <c r="A1132" s="18">
        <v>211</v>
      </c>
      <c r="B1132" s="27">
        <f t="shared" si="4"/>
        <v>13003.95</v>
      </c>
      <c r="II1132" s="28"/>
      <c r="IJ1132" s="28"/>
      <c r="IK1132"/>
      <c r="IL1132"/>
      <c r="IM1132"/>
      <c r="IN1132"/>
    </row>
    <row r="1133" s="27" customFormat="1" hidden="1" spans="1:248">
      <c r="A1133" s="18">
        <v>21101</v>
      </c>
      <c r="B1133" s="27">
        <f t="shared" si="4"/>
        <v>12775.26</v>
      </c>
      <c r="II1133" s="28"/>
      <c r="IJ1133" s="28"/>
      <c r="IK1133"/>
      <c r="IL1133"/>
      <c r="IM1133"/>
      <c r="IN1133"/>
    </row>
    <row r="1134" s="27" customFormat="1" hidden="1" spans="1:248">
      <c r="A1134" s="18">
        <v>2110101</v>
      </c>
      <c r="B1134" s="27">
        <f t="shared" si="4"/>
        <v>11936.89</v>
      </c>
      <c r="II1134" s="28"/>
      <c r="IJ1134" s="28"/>
      <c r="IK1134"/>
      <c r="IL1134"/>
      <c r="IM1134"/>
      <c r="IN1134"/>
    </row>
    <row r="1135" s="27" customFormat="1" hidden="1" spans="1:248">
      <c r="A1135" s="18">
        <v>2110102</v>
      </c>
      <c r="B1135" s="27">
        <f t="shared" si="4"/>
        <v>838.37</v>
      </c>
      <c r="II1135" s="28"/>
      <c r="IJ1135" s="28"/>
      <c r="IK1135"/>
      <c r="IL1135"/>
      <c r="IM1135"/>
      <c r="IN1135"/>
    </row>
    <row r="1136" s="27" customFormat="1" hidden="1" spans="1:248">
      <c r="A1136" s="18">
        <v>21102</v>
      </c>
      <c r="B1136" s="27">
        <f t="shared" si="4"/>
        <v>99.7</v>
      </c>
      <c r="II1136" s="28"/>
      <c r="IJ1136" s="28"/>
      <c r="IK1136"/>
      <c r="IL1136"/>
      <c r="IM1136"/>
      <c r="IN1136"/>
    </row>
    <row r="1137" s="27" customFormat="1" hidden="1" spans="1:248">
      <c r="A1137" s="18">
        <v>2110203</v>
      </c>
      <c r="B1137" s="27">
        <f t="shared" si="4"/>
        <v>99.7</v>
      </c>
      <c r="II1137" s="28"/>
      <c r="IJ1137" s="28"/>
      <c r="IK1137"/>
      <c r="IL1137"/>
      <c r="IM1137"/>
      <c r="IN1137"/>
    </row>
    <row r="1138" s="27" customFormat="1" hidden="1" spans="1:248">
      <c r="A1138" s="18">
        <v>21111</v>
      </c>
      <c r="B1138" s="27">
        <f t="shared" si="4"/>
        <v>16.8</v>
      </c>
      <c r="II1138" s="28"/>
      <c r="IJ1138" s="28"/>
      <c r="IK1138"/>
      <c r="IL1138"/>
      <c r="IM1138"/>
      <c r="IN1138"/>
    </row>
    <row r="1139" s="27" customFormat="1" hidden="1" spans="1:248">
      <c r="A1139" s="18">
        <v>2111101</v>
      </c>
      <c r="B1139" s="27">
        <f t="shared" si="4"/>
        <v>16.8</v>
      </c>
      <c r="II1139" s="28"/>
      <c r="IJ1139" s="28"/>
      <c r="IK1139"/>
      <c r="IL1139"/>
      <c r="IM1139"/>
      <c r="IN1139"/>
    </row>
    <row r="1140" s="27" customFormat="1" hidden="1" spans="1:248">
      <c r="A1140" s="18">
        <v>21114</v>
      </c>
      <c r="B1140" s="27">
        <f t="shared" si="4"/>
        <v>112.19</v>
      </c>
      <c r="II1140" s="28"/>
      <c r="IJ1140" s="28"/>
      <c r="IK1140"/>
      <c r="IL1140"/>
      <c r="IM1140"/>
      <c r="IN1140"/>
    </row>
    <row r="1141" s="27" customFormat="1" hidden="1" spans="1:248">
      <c r="A1141" s="18">
        <v>2111450</v>
      </c>
      <c r="B1141" s="27">
        <f t="shared" si="4"/>
        <v>104.59</v>
      </c>
      <c r="II1141" s="28"/>
      <c r="IJ1141" s="28"/>
      <c r="IK1141"/>
      <c r="IL1141"/>
      <c r="IM1141"/>
      <c r="IN1141"/>
    </row>
    <row r="1142" s="27" customFormat="1" hidden="1" spans="1:248">
      <c r="A1142" s="18">
        <v>2111499</v>
      </c>
      <c r="B1142" s="27">
        <f t="shared" si="4"/>
        <v>7.6</v>
      </c>
      <c r="II1142" s="28"/>
      <c r="IJ1142" s="28"/>
      <c r="IK1142"/>
      <c r="IL1142"/>
      <c r="IM1142"/>
      <c r="IN1142"/>
    </row>
    <row r="1143" s="27" customFormat="1" hidden="1" spans="1:248">
      <c r="A1143" s="18">
        <v>212</v>
      </c>
      <c r="B1143" s="27">
        <f t="shared" si="4"/>
        <v>82256.62</v>
      </c>
      <c r="II1143" s="28"/>
      <c r="IJ1143" s="28"/>
      <c r="IK1143"/>
      <c r="IL1143"/>
      <c r="IM1143"/>
      <c r="IN1143"/>
    </row>
    <row r="1144" s="27" customFormat="1" hidden="1" spans="1:248">
      <c r="A1144" s="18">
        <v>21201</v>
      </c>
      <c r="B1144" s="27">
        <f t="shared" si="4"/>
        <v>14577.7</v>
      </c>
      <c r="II1144" s="28"/>
      <c r="IJ1144" s="28"/>
      <c r="IK1144"/>
      <c r="IL1144"/>
      <c r="IM1144"/>
      <c r="IN1144"/>
    </row>
    <row r="1145" s="27" customFormat="1" hidden="1" spans="1:248">
      <c r="A1145" s="18">
        <v>2120101</v>
      </c>
      <c r="B1145" s="27">
        <f t="shared" si="4"/>
        <v>3467.35</v>
      </c>
      <c r="II1145" s="28"/>
      <c r="IJ1145" s="28"/>
      <c r="IK1145"/>
      <c r="IL1145"/>
      <c r="IM1145"/>
      <c r="IN1145"/>
    </row>
    <row r="1146" s="27" customFormat="1" hidden="1" spans="1:248">
      <c r="A1146" s="18">
        <v>2120102</v>
      </c>
      <c r="B1146" s="27">
        <f t="shared" si="4"/>
        <v>22.8</v>
      </c>
      <c r="II1146" s="28"/>
      <c r="IJ1146" s="28"/>
      <c r="IK1146"/>
      <c r="IL1146"/>
      <c r="IM1146"/>
      <c r="IN1146"/>
    </row>
    <row r="1147" s="27" customFormat="1" hidden="1" spans="1:248">
      <c r="A1147" s="18">
        <v>2120104</v>
      </c>
      <c r="B1147" s="27">
        <f t="shared" si="4"/>
        <v>651.2</v>
      </c>
      <c r="II1147" s="28"/>
      <c r="IJ1147" s="28"/>
      <c r="IK1147"/>
      <c r="IL1147"/>
      <c r="IM1147"/>
      <c r="IN1147"/>
    </row>
    <row r="1148" s="27" customFormat="1" hidden="1" spans="1:248">
      <c r="A1148" s="18">
        <v>2120199</v>
      </c>
      <c r="B1148" s="27">
        <f t="shared" si="4"/>
        <v>10436.35</v>
      </c>
      <c r="II1148" s="28"/>
      <c r="IJ1148" s="28"/>
      <c r="IK1148"/>
      <c r="IL1148"/>
      <c r="IM1148"/>
      <c r="IN1148"/>
    </row>
    <row r="1149" s="27" customFormat="1" hidden="1" spans="1:248">
      <c r="A1149" s="18">
        <v>21203</v>
      </c>
      <c r="B1149" s="27">
        <f t="shared" si="4"/>
        <v>57801.96</v>
      </c>
      <c r="II1149" s="28"/>
      <c r="IJ1149" s="28"/>
      <c r="IK1149"/>
      <c r="IL1149"/>
      <c r="IM1149"/>
      <c r="IN1149"/>
    </row>
    <row r="1150" s="27" customFormat="1" hidden="1" spans="1:248">
      <c r="A1150" s="18">
        <v>2120399</v>
      </c>
      <c r="B1150" s="27">
        <f t="shared" si="4"/>
        <v>57801.96</v>
      </c>
      <c r="II1150" s="28"/>
      <c r="IJ1150" s="28"/>
      <c r="IK1150"/>
      <c r="IL1150"/>
      <c r="IM1150"/>
      <c r="IN1150"/>
    </row>
    <row r="1151" s="27" customFormat="1" hidden="1" spans="1:248">
      <c r="A1151" s="18">
        <v>21205</v>
      </c>
      <c r="B1151" s="27">
        <f t="shared" si="4"/>
        <v>7973.65</v>
      </c>
      <c r="II1151" s="28"/>
      <c r="IJ1151" s="28"/>
      <c r="IK1151"/>
      <c r="IL1151"/>
      <c r="IM1151"/>
      <c r="IN1151"/>
    </row>
    <row r="1152" s="27" customFormat="1" hidden="1" spans="1:248">
      <c r="A1152" s="18">
        <v>2120501</v>
      </c>
      <c r="B1152" s="27">
        <f t="shared" si="4"/>
        <v>7973.65</v>
      </c>
      <c r="II1152" s="28"/>
      <c r="IJ1152" s="28"/>
      <c r="IK1152"/>
      <c r="IL1152"/>
      <c r="IM1152"/>
      <c r="IN1152"/>
    </row>
    <row r="1153" s="27" customFormat="1" hidden="1" spans="1:248">
      <c r="A1153" s="18">
        <v>21206</v>
      </c>
      <c r="B1153" s="27">
        <f t="shared" si="4"/>
        <v>1600.44</v>
      </c>
      <c r="II1153" s="28"/>
      <c r="IJ1153" s="28"/>
      <c r="IK1153"/>
      <c r="IL1153"/>
      <c r="IM1153"/>
      <c r="IN1153"/>
    </row>
    <row r="1154" s="27" customFormat="1" hidden="1" spans="1:248">
      <c r="A1154" s="18">
        <v>2120601</v>
      </c>
      <c r="B1154" s="27">
        <f t="shared" si="4"/>
        <v>1600.44</v>
      </c>
      <c r="II1154" s="28"/>
      <c r="IJ1154" s="28"/>
      <c r="IK1154"/>
      <c r="IL1154"/>
      <c r="IM1154"/>
      <c r="IN1154"/>
    </row>
    <row r="1155" s="27" customFormat="1" hidden="1" spans="1:248">
      <c r="A1155" s="18">
        <v>21299</v>
      </c>
      <c r="B1155" s="27">
        <f t="shared" si="4"/>
        <v>302.87</v>
      </c>
      <c r="II1155" s="28"/>
      <c r="IJ1155" s="28"/>
      <c r="IK1155"/>
      <c r="IL1155"/>
      <c r="IM1155"/>
      <c r="IN1155"/>
    </row>
    <row r="1156" s="27" customFormat="1" hidden="1" spans="1:248">
      <c r="A1156" s="18">
        <v>2129999</v>
      </c>
      <c r="B1156" s="27">
        <f t="shared" si="4"/>
        <v>302.87</v>
      </c>
      <c r="II1156" s="28"/>
      <c r="IJ1156" s="28"/>
      <c r="IK1156"/>
      <c r="IL1156"/>
      <c r="IM1156"/>
      <c r="IN1156"/>
    </row>
    <row r="1157" s="27" customFormat="1" hidden="1" spans="1:248">
      <c r="A1157" s="18">
        <v>213</v>
      </c>
      <c r="B1157" s="27">
        <f t="shared" si="4"/>
        <v>50439.67</v>
      </c>
      <c r="II1157" s="28"/>
      <c r="IJ1157" s="28"/>
      <c r="IK1157"/>
      <c r="IL1157"/>
      <c r="IM1157"/>
      <c r="IN1157"/>
    </row>
    <row r="1158" s="27" customFormat="1" hidden="1" spans="1:248">
      <c r="A1158" s="18">
        <v>21301</v>
      </c>
      <c r="B1158" s="27">
        <f t="shared" si="4"/>
        <v>31718.58</v>
      </c>
      <c r="II1158" s="28"/>
      <c r="IJ1158" s="28"/>
      <c r="IK1158"/>
      <c r="IL1158"/>
      <c r="IM1158"/>
      <c r="IN1158"/>
    </row>
    <row r="1159" s="27" customFormat="1" hidden="1" spans="1:248">
      <c r="A1159" s="18">
        <v>2130101</v>
      </c>
      <c r="B1159" s="27">
        <f t="shared" si="4"/>
        <v>2585.67</v>
      </c>
      <c r="II1159" s="28"/>
      <c r="IJ1159" s="28"/>
      <c r="IK1159"/>
      <c r="IL1159"/>
      <c r="IM1159"/>
      <c r="IN1159"/>
    </row>
    <row r="1160" s="27" customFormat="1" hidden="1" spans="1:248">
      <c r="A1160" s="18">
        <v>2130102</v>
      </c>
      <c r="B1160" s="27">
        <f t="shared" si="4"/>
        <v>59.47</v>
      </c>
      <c r="II1160" s="28"/>
      <c r="IJ1160" s="28"/>
      <c r="IK1160"/>
      <c r="IL1160"/>
      <c r="IM1160"/>
      <c r="IN1160"/>
    </row>
    <row r="1161" s="27" customFormat="1" hidden="1" spans="1:248">
      <c r="A1161" s="18">
        <v>2130104</v>
      </c>
      <c r="B1161" s="27">
        <f t="shared" si="4"/>
        <v>4800.78</v>
      </c>
      <c r="II1161" s="28"/>
      <c r="IJ1161" s="28"/>
      <c r="IK1161"/>
      <c r="IL1161"/>
      <c r="IM1161"/>
      <c r="IN1161"/>
    </row>
    <row r="1162" s="27" customFormat="1" hidden="1" spans="1:248">
      <c r="A1162" s="18">
        <v>2130124</v>
      </c>
      <c r="B1162" s="27">
        <f t="shared" si="4"/>
        <v>480</v>
      </c>
      <c r="II1162" s="28"/>
      <c r="IJ1162" s="28"/>
      <c r="IK1162"/>
      <c r="IL1162"/>
      <c r="IM1162"/>
      <c r="IN1162"/>
    </row>
    <row r="1163" s="27" customFormat="1" hidden="1" spans="1:248">
      <c r="A1163" s="18">
        <v>2130199</v>
      </c>
      <c r="B1163" s="27">
        <f t="shared" si="4"/>
        <v>23792.66</v>
      </c>
      <c r="II1163" s="28"/>
      <c r="IJ1163" s="28"/>
      <c r="IK1163"/>
      <c r="IL1163"/>
      <c r="IM1163"/>
      <c r="IN1163"/>
    </row>
    <row r="1164" s="27" customFormat="1" hidden="1" spans="1:248">
      <c r="A1164" s="18">
        <v>21302</v>
      </c>
      <c r="B1164" s="27">
        <f t="shared" ref="B1164:B1227" si="5">VLOOKUP(A1164,$A$424:$B$842,2,FALSE)</f>
        <v>3070.76</v>
      </c>
      <c r="II1164" s="28"/>
      <c r="IJ1164" s="28"/>
      <c r="IK1164"/>
      <c r="IL1164"/>
      <c r="IM1164"/>
      <c r="IN1164"/>
    </row>
    <row r="1165" s="27" customFormat="1" hidden="1" spans="1:248">
      <c r="A1165" s="18">
        <v>2130201</v>
      </c>
      <c r="B1165" s="27">
        <f t="shared" si="5"/>
        <v>1468.99</v>
      </c>
      <c r="II1165" s="28"/>
      <c r="IJ1165" s="28"/>
      <c r="IK1165"/>
      <c r="IL1165"/>
      <c r="IM1165"/>
      <c r="IN1165"/>
    </row>
    <row r="1166" s="27" customFormat="1" hidden="1" spans="1:248">
      <c r="A1166" s="18">
        <v>2130202</v>
      </c>
      <c r="B1166" s="27">
        <f t="shared" si="5"/>
        <v>83.6</v>
      </c>
      <c r="II1166" s="28"/>
      <c r="IJ1166" s="28"/>
      <c r="IK1166"/>
      <c r="IL1166"/>
      <c r="IM1166"/>
      <c r="IN1166"/>
    </row>
    <row r="1167" s="27" customFormat="1" hidden="1" spans="1:248">
      <c r="A1167" s="18">
        <v>2130204</v>
      </c>
      <c r="B1167" s="27">
        <f t="shared" si="5"/>
        <v>918.17</v>
      </c>
      <c r="II1167" s="28"/>
      <c r="IJ1167" s="28"/>
      <c r="IK1167"/>
      <c r="IL1167"/>
      <c r="IM1167"/>
      <c r="IN1167"/>
    </row>
    <row r="1168" s="27" customFormat="1" hidden="1" spans="1:248">
      <c r="A1168" s="18">
        <v>2130234</v>
      </c>
      <c r="B1168" s="27">
        <f t="shared" si="5"/>
        <v>600</v>
      </c>
      <c r="II1168" s="28"/>
      <c r="IJ1168" s="28"/>
      <c r="IK1168"/>
      <c r="IL1168"/>
      <c r="IM1168"/>
      <c r="IN1168"/>
    </row>
    <row r="1169" s="27" customFormat="1" hidden="1" spans="1:248">
      <c r="A1169" s="18">
        <v>21303</v>
      </c>
      <c r="B1169" s="27">
        <f t="shared" si="5"/>
        <v>4268.13</v>
      </c>
      <c r="II1169" s="28"/>
      <c r="IJ1169" s="28"/>
      <c r="IK1169"/>
      <c r="IL1169"/>
      <c r="IM1169"/>
      <c r="IN1169"/>
    </row>
    <row r="1170" s="27" customFormat="1" hidden="1" spans="1:248">
      <c r="A1170" s="18">
        <v>2130301</v>
      </c>
      <c r="B1170" s="27">
        <f t="shared" si="5"/>
        <v>1932.23</v>
      </c>
      <c r="II1170" s="28"/>
      <c r="IJ1170" s="28"/>
      <c r="IK1170"/>
      <c r="IL1170"/>
      <c r="IM1170"/>
      <c r="IN1170"/>
    </row>
    <row r="1171" s="27" customFormat="1" hidden="1" spans="1:248">
      <c r="A1171" s="18">
        <v>2130304</v>
      </c>
      <c r="B1171" s="27">
        <f t="shared" si="5"/>
        <v>39.52</v>
      </c>
      <c r="II1171" s="28"/>
      <c r="IJ1171" s="28"/>
      <c r="IK1171"/>
      <c r="IL1171"/>
      <c r="IM1171"/>
      <c r="IN1171"/>
    </row>
    <row r="1172" s="27" customFormat="1" hidden="1" spans="1:248">
      <c r="A1172" s="18">
        <v>2130306</v>
      </c>
      <c r="B1172" s="27">
        <f t="shared" si="5"/>
        <v>47.88</v>
      </c>
      <c r="II1172" s="28"/>
      <c r="IJ1172" s="28"/>
      <c r="IK1172"/>
      <c r="IL1172"/>
      <c r="IM1172"/>
      <c r="IN1172"/>
    </row>
    <row r="1173" s="27" customFormat="1" hidden="1" spans="1:248">
      <c r="A1173" s="18">
        <v>2130313</v>
      </c>
      <c r="B1173" s="27">
        <f t="shared" si="5"/>
        <v>55.2</v>
      </c>
      <c r="II1173" s="28"/>
      <c r="IJ1173" s="28"/>
      <c r="IK1173"/>
      <c r="IL1173"/>
      <c r="IM1173"/>
      <c r="IN1173"/>
    </row>
    <row r="1174" s="27" customFormat="1" hidden="1" spans="1:248">
      <c r="A1174" s="18">
        <v>2130314</v>
      </c>
      <c r="B1174" s="27">
        <f t="shared" si="5"/>
        <v>38</v>
      </c>
      <c r="II1174" s="28"/>
      <c r="IJ1174" s="28"/>
      <c r="IK1174"/>
      <c r="IL1174"/>
      <c r="IM1174"/>
      <c r="IN1174"/>
    </row>
    <row r="1175" s="27" customFormat="1" hidden="1" spans="1:248">
      <c r="A1175" s="18">
        <v>2130399</v>
      </c>
      <c r="B1175" s="27">
        <f t="shared" si="5"/>
        <v>2155.3</v>
      </c>
      <c r="II1175" s="28"/>
      <c r="IJ1175" s="28"/>
      <c r="IK1175"/>
      <c r="IL1175"/>
      <c r="IM1175"/>
      <c r="IN1175"/>
    </row>
    <row r="1176" s="27" customFormat="1" hidden="1" spans="1:248">
      <c r="A1176" s="18">
        <v>21305</v>
      </c>
      <c r="B1176" s="27">
        <f t="shared" si="5"/>
        <v>10163</v>
      </c>
      <c r="II1176" s="28"/>
      <c r="IJ1176" s="28"/>
      <c r="IK1176"/>
      <c r="IL1176"/>
      <c r="IM1176"/>
      <c r="IN1176"/>
    </row>
    <row r="1177" s="27" customFormat="1" hidden="1" spans="1:248">
      <c r="A1177" s="18">
        <v>2130599</v>
      </c>
      <c r="B1177" s="27">
        <f t="shared" si="5"/>
        <v>10163</v>
      </c>
      <c r="II1177" s="28"/>
      <c r="IJ1177" s="28"/>
      <c r="IK1177"/>
      <c r="IL1177"/>
      <c r="IM1177"/>
      <c r="IN1177"/>
    </row>
    <row r="1178" s="27" customFormat="1" hidden="1" spans="1:248">
      <c r="A1178" s="18">
        <v>21308</v>
      </c>
      <c r="B1178" s="27">
        <f t="shared" si="5"/>
        <v>224</v>
      </c>
      <c r="II1178" s="28"/>
      <c r="IJ1178" s="28"/>
      <c r="IK1178"/>
      <c r="IL1178"/>
      <c r="IM1178"/>
      <c r="IN1178"/>
    </row>
    <row r="1179" s="27" customFormat="1" hidden="1" spans="1:248">
      <c r="A1179" s="18">
        <v>2130804</v>
      </c>
      <c r="B1179" s="27">
        <f t="shared" si="5"/>
        <v>224</v>
      </c>
      <c r="II1179" s="28"/>
      <c r="IJ1179" s="28"/>
      <c r="IK1179"/>
      <c r="IL1179"/>
      <c r="IM1179"/>
      <c r="IN1179"/>
    </row>
    <row r="1180" s="27" customFormat="1" hidden="1" spans="1:248">
      <c r="A1180" s="18">
        <v>21399</v>
      </c>
      <c r="B1180" s="27">
        <f t="shared" si="5"/>
        <v>995.2</v>
      </c>
      <c r="II1180" s="28"/>
      <c r="IJ1180" s="28"/>
      <c r="IK1180"/>
      <c r="IL1180"/>
      <c r="IM1180"/>
      <c r="IN1180"/>
    </row>
    <row r="1181" s="27" customFormat="1" hidden="1" spans="1:248">
      <c r="A1181" s="18">
        <v>2139999</v>
      </c>
      <c r="B1181" s="27">
        <f t="shared" si="5"/>
        <v>995.2</v>
      </c>
      <c r="II1181" s="28"/>
      <c r="IJ1181" s="28"/>
      <c r="IK1181"/>
      <c r="IL1181"/>
      <c r="IM1181"/>
      <c r="IN1181"/>
    </row>
    <row r="1182" s="27" customFormat="1" hidden="1" spans="1:248">
      <c r="A1182" s="18">
        <v>214</v>
      </c>
      <c r="B1182" s="27">
        <f t="shared" si="5"/>
        <v>11315.81</v>
      </c>
      <c r="II1182" s="28"/>
      <c r="IJ1182" s="28"/>
      <c r="IK1182"/>
      <c r="IL1182"/>
      <c r="IM1182"/>
      <c r="IN1182"/>
    </row>
    <row r="1183" s="27" customFormat="1" hidden="1" spans="1:248">
      <c r="A1183" s="18">
        <v>21401</v>
      </c>
      <c r="B1183" s="27">
        <f t="shared" si="5"/>
        <v>11315.81</v>
      </c>
      <c r="II1183" s="28"/>
      <c r="IJ1183" s="28"/>
      <c r="IK1183"/>
      <c r="IL1183"/>
      <c r="IM1183"/>
      <c r="IN1183"/>
    </row>
    <row r="1184" s="27" customFormat="1" hidden="1" spans="1:248">
      <c r="A1184" s="18">
        <v>2140101</v>
      </c>
      <c r="B1184" s="27">
        <f t="shared" si="5"/>
        <v>2097.96</v>
      </c>
      <c r="II1184" s="28"/>
      <c r="IJ1184" s="28"/>
      <c r="IK1184"/>
      <c r="IL1184"/>
      <c r="IM1184"/>
      <c r="IN1184"/>
    </row>
    <row r="1185" s="27" customFormat="1" hidden="1" spans="1:248">
      <c r="A1185" s="18">
        <v>2140102</v>
      </c>
      <c r="B1185" s="27">
        <f t="shared" si="5"/>
        <v>258.9</v>
      </c>
      <c r="II1185" s="28"/>
      <c r="IJ1185" s="28"/>
      <c r="IK1185"/>
      <c r="IL1185"/>
      <c r="IM1185"/>
      <c r="IN1185"/>
    </row>
    <row r="1186" s="27" customFormat="1" hidden="1" spans="1:248">
      <c r="A1186" s="18">
        <v>2140106</v>
      </c>
      <c r="B1186" s="27">
        <f t="shared" si="5"/>
        <v>244.15</v>
      </c>
      <c r="II1186" s="28"/>
      <c r="IJ1186" s="28"/>
      <c r="IK1186"/>
      <c r="IL1186"/>
      <c r="IM1186"/>
      <c r="IN1186"/>
    </row>
    <row r="1187" s="27" customFormat="1" hidden="1" spans="1:248">
      <c r="A1187" s="18">
        <v>2140136</v>
      </c>
      <c r="B1187" s="27">
        <f t="shared" si="5"/>
        <v>1020.61</v>
      </c>
      <c r="II1187" s="28"/>
      <c r="IJ1187" s="28"/>
      <c r="IK1187"/>
      <c r="IL1187"/>
      <c r="IM1187"/>
      <c r="IN1187"/>
    </row>
    <row r="1188" s="27" customFormat="1" hidden="1" spans="1:248">
      <c r="A1188" s="18">
        <v>2140199</v>
      </c>
      <c r="B1188" s="27">
        <f t="shared" si="5"/>
        <v>7694.19</v>
      </c>
      <c r="II1188" s="28"/>
      <c r="IJ1188" s="28"/>
      <c r="IK1188"/>
      <c r="IL1188"/>
      <c r="IM1188"/>
      <c r="IN1188"/>
    </row>
    <row r="1189" s="27" customFormat="1" hidden="1" spans="1:248">
      <c r="A1189" s="18">
        <v>215</v>
      </c>
      <c r="B1189" s="27">
        <f t="shared" si="5"/>
        <v>22421.94</v>
      </c>
      <c r="II1189" s="28"/>
      <c r="IJ1189" s="28"/>
      <c r="IK1189"/>
      <c r="IL1189"/>
      <c r="IM1189"/>
      <c r="IN1189"/>
    </row>
    <row r="1190" s="27" customFormat="1" hidden="1" spans="1:248">
      <c r="A1190" s="18">
        <v>21501</v>
      </c>
      <c r="B1190" s="27">
        <f t="shared" si="5"/>
        <v>2600</v>
      </c>
      <c r="II1190" s="28"/>
      <c r="IJ1190" s="28"/>
      <c r="IK1190"/>
      <c r="IL1190"/>
      <c r="IM1190"/>
      <c r="IN1190"/>
    </row>
    <row r="1191" s="27" customFormat="1" hidden="1" spans="1:248">
      <c r="A1191" s="18">
        <v>2150199</v>
      </c>
      <c r="B1191" s="27">
        <f t="shared" si="5"/>
        <v>2600</v>
      </c>
      <c r="II1191" s="28"/>
      <c r="IJ1191" s="28"/>
      <c r="IK1191"/>
      <c r="IL1191"/>
      <c r="IM1191"/>
      <c r="IN1191"/>
    </row>
    <row r="1192" s="27" customFormat="1" hidden="1" spans="1:248">
      <c r="A1192" s="18">
        <v>21502</v>
      </c>
      <c r="B1192" s="27">
        <f t="shared" si="5"/>
        <v>2151.34</v>
      </c>
      <c r="II1192" s="28"/>
      <c r="IJ1192" s="28"/>
      <c r="IK1192"/>
      <c r="IL1192"/>
      <c r="IM1192"/>
      <c r="IN1192"/>
    </row>
    <row r="1193" s="27" customFormat="1" hidden="1" spans="1:248">
      <c r="A1193" s="18">
        <v>2150201</v>
      </c>
      <c r="B1193" s="27">
        <f t="shared" si="5"/>
        <v>1788.71</v>
      </c>
      <c r="II1193" s="28"/>
      <c r="IJ1193" s="28"/>
      <c r="IK1193"/>
      <c r="IL1193"/>
      <c r="IM1193"/>
      <c r="IN1193"/>
    </row>
    <row r="1194" s="27" customFormat="1" hidden="1" spans="1:248">
      <c r="A1194" s="18">
        <v>2150202</v>
      </c>
      <c r="B1194" s="27">
        <f t="shared" si="5"/>
        <v>14.63</v>
      </c>
      <c r="II1194" s="28"/>
      <c r="IJ1194" s="28"/>
      <c r="IK1194"/>
      <c r="IL1194"/>
      <c r="IM1194"/>
      <c r="IN1194"/>
    </row>
    <row r="1195" s="27" customFormat="1" hidden="1" spans="1:248">
      <c r="A1195" s="18">
        <v>2150299</v>
      </c>
      <c r="B1195" s="27">
        <f t="shared" si="5"/>
        <v>348</v>
      </c>
      <c r="II1195" s="28"/>
      <c r="IJ1195" s="28"/>
      <c r="IK1195"/>
      <c r="IL1195"/>
      <c r="IM1195"/>
      <c r="IN1195"/>
    </row>
    <row r="1196" s="27" customFormat="1" hidden="1" spans="1:248">
      <c r="A1196" s="18">
        <v>21503</v>
      </c>
      <c r="B1196" s="27">
        <f t="shared" si="5"/>
        <v>338.04</v>
      </c>
      <c r="II1196" s="28"/>
      <c r="IJ1196" s="28"/>
      <c r="IK1196"/>
      <c r="IL1196"/>
      <c r="IM1196"/>
      <c r="IN1196"/>
    </row>
    <row r="1197" s="27" customFormat="1" hidden="1" spans="1:248">
      <c r="A1197" s="18">
        <v>2150399</v>
      </c>
      <c r="B1197" s="27">
        <f t="shared" si="5"/>
        <v>338.04</v>
      </c>
      <c r="II1197" s="28"/>
      <c r="IJ1197" s="28"/>
      <c r="IK1197"/>
      <c r="IL1197"/>
      <c r="IM1197"/>
      <c r="IN1197"/>
    </row>
    <row r="1198" s="27" customFormat="1" hidden="1" spans="1:248">
      <c r="A1198" s="18">
        <v>21505</v>
      </c>
      <c r="B1198" s="27">
        <f t="shared" si="5"/>
        <v>1183.86</v>
      </c>
      <c r="II1198" s="28"/>
      <c r="IJ1198" s="28"/>
      <c r="IK1198"/>
      <c r="IL1198"/>
      <c r="IM1198"/>
      <c r="IN1198"/>
    </row>
    <row r="1199" s="27" customFormat="1" hidden="1" spans="1:248">
      <c r="A1199" s="18">
        <v>2150501</v>
      </c>
      <c r="B1199" s="27">
        <f t="shared" si="5"/>
        <v>1098.36</v>
      </c>
      <c r="II1199" s="28"/>
      <c r="IJ1199" s="28"/>
      <c r="IK1199"/>
      <c r="IL1199"/>
      <c r="IM1199"/>
      <c r="IN1199"/>
    </row>
    <row r="1200" s="27" customFormat="1" hidden="1" spans="1:248">
      <c r="A1200" s="18">
        <v>2150502</v>
      </c>
      <c r="B1200" s="27">
        <f t="shared" si="5"/>
        <v>85.5</v>
      </c>
      <c r="II1200" s="28"/>
      <c r="IJ1200" s="28"/>
      <c r="IK1200"/>
      <c r="IL1200"/>
      <c r="IM1200"/>
      <c r="IN1200"/>
    </row>
    <row r="1201" s="27" customFormat="1" hidden="1" spans="1:248">
      <c r="A1201" s="18">
        <v>21507</v>
      </c>
      <c r="B1201" s="27">
        <f t="shared" si="5"/>
        <v>841.76</v>
      </c>
      <c r="II1201" s="28"/>
      <c r="IJ1201" s="28"/>
      <c r="IK1201"/>
      <c r="IL1201"/>
      <c r="IM1201"/>
      <c r="IN1201"/>
    </row>
    <row r="1202" s="27" customFormat="1" hidden="1" spans="1:248">
      <c r="A1202" s="18">
        <v>2150701</v>
      </c>
      <c r="B1202" s="27">
        <f t="shared" si="5"/>
        <v>647.3</v>
      </c>
      <c r="II1202" s="28"/>
      <c r="IJ1202" s="28"/>
      <c r="IK1202"/>
      <c r="IL1202"/>
      <c r="IM1202"/>
      <c r="IN1202"/>
    </row>
    <row r="1203" s="27" customFormat="1" hidden="1" spans="1:248">
      <c r="A1203" s="18">
        <v>2150702</v>
      </c>
      <c r="B1203" s="27">
        <f t="shared" si="5"/>
        <v>194.46</v>
      </c>
      <c r="II1203" s="28"/>
      <c r="IJ1203" s="28"/>
      <c r="IK1203"/>
      <c r="IL1203"/>
      <c r="IM1203"/>
      <c r="IN1203"/>
    </row>
    <row r="1204" s="27" customFormat="1" hidden="1" spans="1:248">
      <c r="A1204" s="18">
        <v>21508</v>
      </c>
      <c r="B1204" s="27">
        <f t="shared" si="5"/>
        <v>3313.4</v>
      </c>
      <c r="II1204" s="28"/>
      <c r="IJ1204" s="28"/>
      <c r="IK1204"/>
      <c r="IL1204"/>
      <c r="IM1204"/>
      <c r="IN1204"/>
    </row>
    <row r="1205" s="27" customFormat="1" hidden="1" spans="1:248">
      <c r="A1205" s="18">
        <v>2150899</v>
      </c>
      <c r="B1205" s="27">
        <f t="shared" si="5"/>
        <v>3313.4</v>
      </c>
      <c r="II1205" s="28"/>
      <c r="IJ1205" s="28"/>
      <c r="IK1205"/>
      <c r="IL1205"/>
      <c r="IM1205"/>
      <c r="IN1205"/>
    </row>
    <row r="1206" s="27" customFormat="1" hidden="1" spans="1:248">
      <c r="A1206" s="18">
        <v>21599</v>
      </c>
      <c r="B1206" s="27">
        <f t="shared" si="5"/>
        <v>11993.54</v>
      </c>
      <c r="II1206" s="28"/>
      <c r="IJ1206" s="28"/>
      <c r="IK1206"/>
      <c r="IL1206"/>
      <c r="IM1206"/>
      <c r="IN1206"/>
    </row>
    <row r="1207" s="27" customFormat="1" hidden="1" spans="1:248">
      <c r="A1207" s="18">
        <v>2159999</v>
      </c>
      <c r="B1207" s="27">
        <f t="shared" si="5"/>
        <v>11993.54</v>
      </c>
      <c r="II1207" s="28"/>
      <c r="IJ1207" s="28"/>
      <c r="IK1207"/>
      <c r="IL1207"/>
      <c r="IM1207"/>
      <c r="IN1207"/>
    </row>
    <row r="1208" s="27" customFormat="1" hidden="1" spans="1:248">
      <c r="A1208" s="18">
        <v>216</v>
      </c>
      <c r="B1208" s="27">
        <f t="shared" si="5"/>
        <v>1102.13</v>
      </c>
      <c r="II1208" s="28"/>
      <c r="IJ1208" s="28"/>
      <c r="IK1208"/>
      <c r="IL1208"/>
      <c r="IM1208"/>
      <c r="IN1208"/>
    </row>
    <row r="1209" s="27" customFormat="1" hidden="1" spans="1:248">
      <c r="A1209" s="18">
        <v>21602</v>
      </c>
      <c r="B1209" s="27">
        <f t="shared" si="5"/>
        <v>1102.13</v>
      </c>
      <c r="II1209" s="28"/>
      <c r="IJ1209" s="28"/>
      <c r="IK1209"/>
      <c r="IL1209"/>
      <c r="IM1209"/>
      <c r="IN1209"/>
    </row>
    <row r="1210" s="27" customFormat="1" hidden="1" spans="1:248">
      <c r="A1210" s="18">
        <v>2160201</v>
      </c>
      <c r="B1210" s="27">
        <f t="shared" si="5"/>
        <v>750.4</v>
      </c>
      <c r="II1210" s="28"/>
      <c r="IJ1210" s="28"/>
      <c r="IK1210"/>
      <c r="IL1210"/>
      <c r="IM1210"/>
      <c r="IN1210"/>
    </row>
    <row r="1211" s="27" customFormat="1" hidden="1" spans="1:248">
      <c r="A1211" s="18">
        <v>2160202</v>
      </c>
      <c r="B1211" s="27">
        <f t="shared" si="5"/>
        <v>121.6</v>
      </c>
      <c r="II1211" s="28"/>
      <c r="IJ1211" s="28"/>
      <c r="IK1211"/>
      <c r="IL1211"/>
      <c r="IM1211"/>
      <c r="IN1211"/>
    </row>
    <row r="1212" s="27" customFormat="1" hidden="1" spans="1:248">
      <c r="A1212" s="18">
        <v>2160250</v>
      </c>
      <c r="B1212" s="27">
        <f t="shared" si="5"/>
        <v>220.13</v>
      </c>
      <c r="II1212" s="28"/>
      <c r="IJ1212" s="28"/>
      <c r="IK1212"/>
      <c r="IL1212"/>
      <c r="IM1212"/>
      <c r="IN1212"/>
    </row>
    <row r="1213" s="27" customFormat="1" hidden="1" spans="1:248">
      <c r="A1213" s="18">
        <v>2160299</v>
      </c>
      <c r="B1213" s="27">
        <f t="shared" si="5"/>
        <v>10</v>
      </c>
      <c r="II1213" s="28"/>
      <c r="IJ1213" s="28"/>
      <c r="IK1213"/>
      <c r="IL1213"/>
      <c r="IM1213"/>
      <c r="IN1213"/>
    </row>
    <row r="1214" s="27" customFormat="1" hidden="1" spans="1:248">
      <c r="A1214" s="18">
        <v>217</v>
      </c>
      <c r="B1214" s="27">
        <f t="shared" si="5"/>
        <v>160</v>
      </c>
      <c r="II1214" s="28"/>
      <c r="IJ1214" s="28"/>
      <c r="IK1214"/>
      <c r="IL1214"/>
      <c r="IM1214"/>
      <c r="IN1214"/>
    </row>
    <row r="1215" s="27" customFormat="1" hidden="1" spans="1:248">
      <c r="A1215" s="18">
        <v>21703</v>
      </c>
      <c r="B1215" s="27">
        <f t="shared" si="5"/>
        <v>160</v>
      </c>
      <c r="II1215" s="28"/>
      <c r="IJ1215" s="28"/>
      <c r="IK1215"/>
      <c r="IL1215"/>
      <c r="IM1215"/>
      <c r="IN1215"/>
    </row>
    <row r="1216" s="27" customFormat="1" hidden="1" spans="1:248">
      <c r="A1216" s="18">
        <v>2170399</v>
      </c>
      <c r="B1216" s="27">
        <f t="shared" si="5"/>
        <v>160</v>
      </c>
      <c r="II1216" s="28"/>
      <c r="IJ1216" s="28"/>
      <c r="IK1216"/>
      <c r="IL1216"/>
      <c r="IM1216"/>
      <c r="IN1216"/>
    </row>
    <row r="1217" s="27" customFormat="1" hidden="1" spans="1:248">
      <c r="A1217" s="18">
        <v>220</v>
      </c>
      <c r="B1217" s="27">
        <f t="shared" si="5"/>
        <v>14938.61</v>
      </c>
      <c r="II1217" s="28"/>
      <c r="IJ1217" s="28"/>
      <c r="IK1217"/>
      <c r="IL1217"/>
      <c r="IM1217"/>
      <c r="IN1217"/>
    </row>
    <row r="1218" s="27" customFormat="1" hidden="1" spans="1:248">
      <c r="A1218" s="18">
        <v>22001</v>
      </c>
      <c r="B1218" s="27">
        <f t="shared" si="5"/>
        <v>12458.61</v>
      </c>
      <c r="II1218" s="28"/>
      <c r="IJ1218" s="28"/>
      <c r="IK1218"/>
      <c r="IL1218"/>
      <c r="IM1218"/>
      <c r="IN1218"/>
    </row>
    <row r="1219" s="27" customFormat="1" hidden="1" spans="1:248">
      <c r="A1219" s="18">
        <v>2200101</v>
      </c>
      <c r="B1219" s="27">
        <f t="shared" si="5"/>
        <v>7711.57</v>
      </c>
      <c r="II1219" s="28"/>
      <c r="IJ1219" s="28"/>
      <c r="IK1219"/>
      <c r="IL1219"/>
      <c r="IM1219"/>
      <c r="IN1219"/>
    </row>
    <row r="1220" s="27" customFormat="1" hidden="1" spans="1:248">
      <c r="A1220" s="18">
        <v>2200108</v>
      </c>
      <c r="B1220" s="27">
        <f t="shared" si="5"/>
        <v>2583.84</v>
      </c>
      <c r="II1220" s="28"/>
      <c r="IJ1220" s="28"/>
      <c r="IK1220"/>
      <c r="IL1220"/>
      <c r="IM1220"/>
      <c r="IN1220"/>
    </row>
    <row r="1221" s="27" customFormat="1" hidden="1" spans="1:248">
      <c r="A1221" s="18">
        <v>2200114</v>
      </c>
      <c r="B1221" s="27">
        <f t="shared" si="5"/>
        <v>2163.2</v>
      </c>
      <c r="II1221" s="28"/>
      <c r="IJ1221" s="28"/>
      <c r="IK1221"/>
      <c r="IL1221"/>
      <c r="IM1221"/>
      <c r="IN1221"/>
    </row>
    <row r="1222" s="27" customFormat="1" hidden="1" spans="1:248">
      <c r="A1222" s="18">
        <v>22005</v>
      </c>
      <c r="B1222" s="27">
        <f t="shared" si="5"/>
        <v>680</v>
      </c>
      <c r="II1222" s="28"/>
      <c r="IJ1222" s="28"/>
      <c r="IK1222"/>
      <c r="IL1222"/>
      <c r="IM1222"/>
      <c r="IN1222"/>
    </row>
    <row r="1223" s="27" customFormat="1" hidden="1" spans="1:248">
      <c r="A1223" s="18">
        <v>2200501</v>
      </c>
      <c r="B1223" s="27">
        <f t="shared" si="5"/>
        <v>600</v>
      </c>
      <c r="II1223" s="28"/>
      <c r="IJ1223" s="28"/>
      <c r="IK1223"/>
      <c r="IL1223"/>
      <c r="IM1223"/>
      <c r="IN1223"/>
    </row>
    <row r="1224" s="27" customFormat="1" hidden="1" spans="1:248">
      <c r="A1224" s="18">
        <v>2200502</v>
      </c>
      <c r="B1224" s="27">
        <f t="shared" si="5"/>
        <v>50</v>
      </c>
      <c r="II1224" s="28"/>
      <c r="IJ1224" s="28"/>
      <c r="IK1224"/>
      <c r="IL1224"/>
      <c r="IM1224"/>
      <c r="IN1224"/>
    </row>
    <row r="1225" s="27" customFormat="1" hidden="1" spans="1:248">
      <c r="A1225" s="18">
        <v>2200510</v>
      </c>
      <c r="B1225" s="27">
        <f t="shared" si="5"/>
        <v>30</v>
      </c>
      <c r="II1225" s="28"/>
      <c r="IJ1225" s="28"/>
      <c r="IK1225"/>
      <c r="IL1225"/>
      <c r="IM1225"/>
      <c r="IN1225"/>
    </row>
    <row r="1226" s="27" customFormat="1" hidden="1" spans="1:248">
      <c r="A1226" s="18">
        <v>22099</v>
      </c>
      <c r="B1226" s="27">
        <f t="shared" si="5"/>
        <v>1800</v>
      </c>
      <c r="II1226" s="28"/>
      <c r="IJ1226" s="28"/>
      <c r="IK1226"/>
      <c r="IL1226"/>
      <c r="IM1226"/>
      <c r="IN1226"/>
    </row>
    <row r="1227" s="27" customFormat="1" hidden="1" spans="1:248">
      <c r="A1227" s="18">
        <v>2209999</v>
      </c>
      <c r="B1227" s="27">
        <f t="shared" si="5"/>
        <v>1800</v>
      </c>
      <c r="II1227" s="28"/>
      <c r="IJ1227" s="28"/>
      <c r="IK1227"/>
      <c r="IL1227"/>
      <c r="IM1227"/>
      <c r="IN1227"/>
    </row>
    <row r="1228" s="27" customFormat="1" hidden="1" spans="1:248">
      <c r="A1228" s="18">
        <v>221</v>
      </c>
      <c r="B1228" s="27">
        <f t="shared" ref="B1228:B1262" si="6">VLOOKUP(A1228,$A$424:$B$842,2,FALSE)</f>
        <v>23219.09</v>
      </c>
      <c r="II1228" s="28"/>
      <c r="IJ1228" s="28"/>
      <c r="IK1228"/>
      <c r="IL1228"/>
      <c r="IM1228"/>
      <c r="IN1228"/>
    </row>
    <row r="1229" s="27" customFormat="1" hidden="1" spans="1:248">
      <c r="A1229" s="18">
        <v>22101</v>
      </c>
      <c r="B1229" s="27">
        <f t="shared" si="6"/>
        <v>3823.66</v>
      </c>
      <c r="II1229" s="28"/>
      <c r="IJ1229" s="28"/>
      <c r="IK1229"/>
      <c r="IL1229"/>
      <c r="IM1229"/>
      <c r="IN1229"/>
    </row>
    <row r="1230" s="27" customFormat="1" hidden="1" spans="1:248">
      <c r="A1230" s="18">
        <v>2210199</v>
      </c>
      <c r="B1230" s="27">
        <f t="shared" si="6"/>
        <v>3823.66</v>
      </c>
      <c r="II1230" s="28"/>
      <c r="IJ1230" s="28"/>
      <c r="IK1230"/>
      <c r="IL1230"/>
      <c r="IM1230"/>
      <c r="IN1230"/>
    </row>
    <row r="1231" s="27" customFormat="1" hidden="1" spans="1:248">
      <c r="A1231" s="18">
        <v>22102</v>
      </c>
      <c r="B1231" s="27">
        <f t="shared" si="6"/>
        <v>15911.49</v>
      </c>
      <c r="II1231" s="28"/>
      <c r="IJ1231" s="28"/>
      <c r="IK1231"/>
      <c r="IL1231"/>
      <c r="IM1231"/>
      <c r="IN1231"/>
    </row>
    <row r="1232" s="27" customFormat="1" hidden="1" spans="1:248">
      <c r="A1232" s="18">
        <v>2210201</v>
      </c>
      <c r="B1232" s="27">
        <f t="shared" si="6"/>
        <v>15911.49</v>
      </c>
      <c r="II1232" s="28"/>
      <c r="IJ1232" s="28"/>
      <c r="IK1232"/>
      <c r="IL1232"/>
      <c r="IM1232"/>
      <c r="IN1232"/>
    </row>
    <row r="1233" s="27" customFormat="1" hidden="1" spans="1:248">
      <c r="A1233" s="18">
        <v>22103</v>
      </c>
      <c r="B1233" s="27">
        <f t="shared" si="6"/>
        <v>3483.94</v>
      </c>
      <c r="II1233" s="28"/>
      <c r="IJ1233" s="28"/>
      <c r="IK1233"/>
      <c r="IL1233"/>
      <c r="IM1233"/>
      <c r="IN1233"/>
    </row>
    <row r="1234" s="27" customFormat="1" hidden="1" spans="1:248">
      <c r="A1234" s="18">
        <v>2210302</v>
      </c>
      <c r="B1234" s="27">
        <f t="shared" si="6"/>
        <v>3483.94</v>
      </c>
      <c r="II1234" s="28"/>
      <c r="IJ1234" s="28"/>
      <c r="IK1234"/>
      <c r="IL1234"/>
      <c r="IM1234"/>
      <c r="IN1234"/>
    </row>
    <row r="1235" s="27" customFormat="1" hidden="1" spans="1:248">
      <c r="A1235" s="18">
        <v>222</v>
      </c>
      <c r="B1235" s="27">
        <f t="shared" si="6"/>
        <v>488.24</v>
      </c>
      <c r="II1235" s="28"/>
      <c r="IJ1235" s="28"/>
      <c r="IK1235"/>
      <c r="IL1235"/>
      <c r="IM1235"/>
      <c r="IN1235"/>
    </row>
    <row r="1236" s="27" customFormat="1" hidden="1" spans="1:248">
      <c r="A1236" s="18">
        <v>22201</v>
      </c>
      <c r="B1236" s="27">
        <f t="shared" si="6"/>
        <v>449.84</v>
      </c>
      <c r="II1236" s="28"/>
      <c r="IJ1236" s="28"/>
      <c r="IK1236"/>
      <c r="IL1236"/>
      <c r="IM1236"/>
      <c r="IN1236"/>
    </row>
    <row r="1237" s="27" customFormat="1" hidden="1" spans="1:248">
      <c r="A1237" s="18">
        <v>2220102</v>
      </c>
      <c r="B1237" s="27">
        <f t="shared" si="6"/>
        <v>65</v>
      </c>
      <c r="II1237" s="28"/>
      <c r="IJ1237" s="28"/>
      <c r="IK1237"/>
      <c r="IL1237"/>
      <c r="IM1237"/>
      <c r="IN1237"/>
    </row>
    <row r="1238" s="27" customFormat="1" hidden="1" spans="1:248">
      <c r="A1238" s="18">
        <v>2220150</v>
      </c>
      <c r="B1238" s="27">
        <f t="shared" si="6"/>
        <v>384.84</v>
      </c>
      <c r="II1238" s="28"/>
      <c r="IJ1238" s="28"/>
      <c r="IK1238"/>
      <c r="IL1238"/>
      <c r="IM1238"/>
      <c r="IN1238"/>
    </row>
    <row r="1239" s="27" customFormat="1" hidden="1" spans="1:248">
      <c r="A1239" s="18">
        <v>22205</v>
      </c>
      <c r="B1239" s="27">
        <f t="shared" si="6"/>
        <v>38.4</v>
      </c>
      <c r="II1239" s="28"/>
      <c r="IJ1239" s="28"/>
      <c r="IK1239"/>
      <c r="IL1239"/>
      <c r="IM1239"/>
      <c r="IN1239"/>
    </row>
    <row r="1240" s="27" customFormat="1" hidden="1" spans="1:248">
      <c r="A1240" s="18">
        <v>2220503</v>
      </c>
      <c r="B1240" s="27">
        <f t="shared" si="6"/>
        <v>38.4</v>
      </c>
      <c r="II1240" s="28"/>
      <c r="IJ1240" s="28"/>
      <c r="IK1240"/>
      <c r="IL1240"/>
      <c r="IM1240"/>
      <c r="IN1240"/>
    </row>
    <row r="1241" s="27" customFormat="1" hidden="1" spans="1:248">
      <c r="A1241" s="18">
        <v>224</v>
      </c>
      <c r="B1241" s="27">
        <f t="shared" si="6"/>
        <v>9954.95</v>
      </c>
      <c r="II1241" s="28"/>
      <c r="IJ1241" s="28"/>
      <c r="IK1241"/>
      <c r="IL1241"/>
      <c r="IM1241"/>
      <c r="IN1241"/>
    </row>
    <row r="1242" s="27" customFormat="1" hidden="1" spans="1:248">
      <c r="A1242" s="18">
        <v>22401</v>
      </c>
      <c r="B1242" s="27">
        <f t="shared" si="6"/>
        <v>2736.27</v>
      </c>
      <c r="II1242" s="28"/>
      <c r="IJ1242" s="28"/>
      <c r="IK1242"/>
      <c r="IL1242"/>
      <c r="IM1242"/>
      <c r="IN1242"/>
    </row>
    <row r="1243" s="27" customFormat="1" hidden="1" spans="1:248">
      <c r="A1243" s="18">
        <v>2240101</v>
      </c>
      <c r="B1243" s="27">
        <f t="shared" si="6"/>
        <v>1754.88</v>
      </c>
      <c r="II1243" s="28"/>
      <c r="IJ1243" s="28"/>
      <c r="IK1243"/>
      <c r="IL1243"/>
      <c r="IM1243"/>
      <c r="IN1243"/>
    </row>
    <row r="1244" s="27" customFormat="1" hidden="1" spans="1:248">
      <c r="A1244" s="18">
        <v>2240106</v>
      </c>
      <c r="B1244" s="27">
        <f t="shared" si="6"/>
        <v>65</v>
      </c>
      <c r="II1244" s="28"/>
      <c r="IJ1244" s="28"/>
      <c r="IK1244"/>
      <c r="IL1244"/>
      <c r="IM1244"/>
      <c r="IN1244"/>
    </row>
    <row r="1245" s="27" customFormat="1" hidden="1" spans="1:248">
      <c r="A1245" s="18">
        <v>2240150</v>
      </c>
      <c r="B1245" s="27">
        <f t="shared" si="6"/>
        <v>788.98</v>
      </c>
      <c r="II1245" s="28"/>
      <c r="IJ1245" s="28"/>
      <c r="IK1245"/>
      <c r="IL1245"/>
      <c r="IM1245"/>
      <c r="IN1245"/>
    </row>
    <row r="1246" s="27" customFormat="1" hidden="1" spans="1:248">
      <c r="A1246" s="18">
        <v>2240199</v>
      </c>
      <c r="B1246" s="27">
        <f t="shared" si="6"/>
        <v>127.41</v>
      </c>
      <c r="II1246" s="28"/>
      <c r="IJ1246" s="28"/>
      <c r="IK1246"/>
      <c r="IL1246"/>
      <c r="IM1246"/>
      <c r="IN1246"/>
    </row>
    <row r="1247" s="27" customFormat="1" hidden="1" spans="1:248">
      <c r="A1247" s="18">
        <v>22402</v>
      </c>
      <c r="B1247" s="27">
        <f t="shared" si="6"/>
        <v>5656.09</v>
      </c>
      <c r="II1247" s="28"/>
      <c r="IJ1247" s="28"/>
      <c r="IK1247"/>
      <c r="IL1247"/>
      <c r="IM1247"/>
      <c r="IN1247"/>
    </row>
    <row r="1248" s="27" customFormat="1" hidden="1" spans="1:248">
      <c r="A1248" s="18">
        <v>2240201</v>
      </c>
      <c r="B1248" s="27">
        <f t="shared" si="6"/>
        <v>5656.09</v>
      </c>
      <c r="II1248" s="28"/>
      <c r="IJ1248" s="28"/>
      <c r="IK1248"/>
      <c r="IL1248"/>
      <c r="IM1248"/>
      <c r="IN1248"/>
    </row>
    <row r="1249" s="27" customFormat="1" hidden="1" spans="1:248">
      <c r="A1249" s="18">
        <v>22405</v>
      </c>
      <c r="B1249" s="27">
        <f t="shared" si="6"/>
        <v>132.59</v>
      </c>
      <c r="II1249" s="28"/>
      <c r="IJ1249" s="28"/>
      <c r="IK1249"/>
      <c r="IL1249"/>
      <c r="IM1249"/>
      <c r="IN1249"/>
    </row>
    <row r="1250" s="27" customFormat="1" hidden="1" spans="1:248">
      <c r="A1250" s="18">
        <v>2240501</v>
      </c>
      <c r="B1250" s="27">
        <f t="shared" si="6"/>
        <v>117.39</v>
      </c>
      <c r="II1250" s="28"/>
      <c r="IJ1250" s="28"/>
      <c r="IK1250"/>
      <c r="IL1250"/>
      <c r="IM1250"/>
      <c r="IN1250"/>
    </row>
    <row r="1251" s="27" customFormat="1" hidden="1" spans="1:248">
      <c r="A1251" s="18">
        <v>2240504</v>
      </c>
      <c r="B1251" s="27">
        <f t="shared" si="6"/>
        <v>15.2</v>
      </c>
      <c r="II1251" s="28"/>
      <c r="IJ1251" s="28"/>
      <c r="IK1251"/>
      <c r="IL1251"/>
      <c r="IM1251"/>
      <c r="IN1251"/>
    </row>
    <row r="1252" s="27" customFormat="1" hidden="1" spans="1:248">
      <c r="A1252" s="18">
        <v>22499</v>
      </c>
      <c r="B1252" s="27">
        <f t="shared" si="6"/>
        <v>1430</v>
      </c>
      <c r="II1252" s="28"/>
      <c r="IJ1252" s="28"/>
      <c r="IK1252"/>
      <c r="IL1252"/>
      <c r="IM1252"/>
      <c r="IN1252"/>
    </row>
    <row r="1253" s="27" customFormat="1" hidden="1" spans="1:248">
      <c r="A1253" s="18">
        <v>2249999</v>
      </c>
      <c r="B1253" s="27">
        <f t="shared" si="6"/>
        <v>1430</v>
      </c>
      <c r="II1253" s="28"/>
      <c r="IJ1253" s="28"/>
      <c r="IK1253"/>
      <c r="IL1253"/>
      <c r="IM1253"/>
      <c r="IN1253"/>
    </row>
    <row r="1254" s="27" customFormat="1" hidden="1" spans="1:248">
      <c r="A1254" s="18">
        <v>227</v>
      </c>
      <c r="B1254" s="27">
        <f t="shared" si="6"/>
        <v>20000</v>
      </c>
      <c r="II1254" s="28"/>
      <c r="IJ1254" s="28"/>
      <c r="IK1254"/>
      <c r="IL1254"/>
      <c r="IM1254"/>
      <c r="IN1254"/>
    </row>
    <row r="1255" s="27" customFormat="1" hidden="1" spans="1:248">
      <c r="A1255" s="18">
        <v>227</v>
      </c>
      <c r="B1255" s="27">
        <f t="shared" si="6"/>
        <v>20000</v>
      </c>
      <c r="II1255" s="28"/>
      <c r="IJ1255" s="28"/>
      <c r="IK1255"/>
      <c r="IL1255"/>
      <c r="IM1255"/>
      <c r="IN1255"/>
    </row>
    <row r="1256" s="27" customFormat="1" hidden="1" spans="1:248">
      <c r="A1256" s="18">
        <v>227</v>
      </c>
      <c r="B1256" s="27">
        <f t="shared" si="6"/>
        <v>20000</v>
      </c>
      <c r="II1256" s="28"/>
      <c r="IJ1256" s="28"/>
      <c r="IK1256"/>
      <c r="IL1256"/>
      <c r="IM1256"/>
      <c r="IN1256"/>
    </row>
    <row r="1257" s="27" customFormat="1" hidden="1" spans="1:248">
      <c r="A1257" s="18">
        <v>229</v>
      </c>
      <c r="B1257" s="27">
        <f t="shared" si="6"/>
        <v>587.59</v>
      </c>
      <c r="II1257" s="28"/>
      <c r="IJ1257" s="28"/>
      <c r="IK1257"/>
      <c r="IL1257"/>
      <c r="IM1257"/>
      <c r="IN1257"/>
    </row>
    <row r="1258" s="27" customFormat="1" hidden="1" spans="1:248">
      <c r="A1258" s="18">
        <v>22902</v>
      </c>
      <c r="B1258" s="27">
        <f t="shared" si="6"/>
        <v>587.59</v>
      </c>
      <c r="II1258" s="28"/>
      <c r="IJ1258" s="28"/>
      <c r="IK1258"/>
      <c r="IL1258"/>
      <c r="IM1258"/>
      <c r="IN1258"/>
    </row>
    <row r="1259" s="27" customFormat="1" hidden="1" spans="1:248">
      <c r="A1259" s="18">
        <v>2290201</v>
      </c>
      <c r="B1259" s="27">
        <f t="shared" si="6"/>
        <v>587.59</v>
      </c>
      <c r="II1259" s="28"/>
      <c r="IJ1259" s="28"/>
      <c r="IK1259"/>
      <c r="IL1259"/>
      <c r="IM1259"/>
      <c r="IN1259"/>
    </row>
    <row r="1260" s="27" customFormat="1" hidden="1" spans="1:248">
      <c r="A1260" s="18">
        <v>232</v>
      </c>
      <c r="B1260" s="27">
        <f t="shared" si="6"/>
        <v>67900</v>
      </c>
      <c r="II1260" s="28"/>
      <c r="IJ1260" s="28"/>
      <c r="IK1260"/>
      <c r="IL1260"/>
      <c r="IM1260"/>
      <c r="IN1260"/>
    </row>
    <row r="1261" s="27" customFormat="1" hidden="1" spans="1:248">
      <c r="A1261" s="18">
        <v>23203</v>
      </c>
      <c r="B1261" s="27">
        <f t="shared" si="6"/>
        <v>67900</v>
      </c>
      <c r="II1261" s="28"/>
      <c r="IJ1261" s="28"/>
      <c r="IK1261"/>
      <c r="IL1261"/>
      <c r="IM1261"/>
      <c r="IN1261"/>
    </row>
    <row r="1262" s="27" customFormat="1" hidden="1" spans="1:248">
      <c r="A1262" s="18">
        <v>2320399</v>
      </c>
      <c r="B1262" s="27">
        <f t="shared" si="6"/>
        <v>67900</v>
      </c>
      <c r="II1262" s="28"/>
      <c r="IJ1262" s="28"/>
      <c r="IK1262"/>
      <c r="IL1262"/>
      <c r="IM1262"/>
      <c r="IN1262"/>
    </row>
    <row r="1263" s="27" customFormat="1" spans="1:248">
      <c r="II1263" s="28"/>
      <c r="IJ1263" s="28"/>
      <c r="IK1263"/>
      <c r="IL1263"/>
      <c r="IM1263"/>
      <c r="IN1263"/>
    </row>
    <row r="1264" s="27" customFormat="1" spans="1:248">
      <c r="II1264" s="28"/>
      <c r="IJ1264" s="28"/>
      <c r="IK1264"/>
      <c r="IL1264"/>
      <c r="IM1264"/>
      <c r="IN1264"/>
    </row>
    <row r="1265" s="27" customFormat="1" spans="243:248">
      <c r="II1265" s="28"/>
      <c r="IJ1265" s="28"/>
      <c r="IK1265"/>
      <c r="IL1265"/>
      <c r="IM1265"/>
      <c r="IN1265"/>
    </row>
    <row r="1266" s="27" customFormat="1" spans="243:248">
      <c r="II1266" s="28"/>
      <c r="IJ1266" s="28"/>
      <c r="IK1266"/>
      <c r="IL1266"/>
      <c r="IM1266"/>
      <c r="IN1266"/>
    </row>
  </sheetData>
  <autoFilter xmlns:etc="http://www.wps.cn/officeDocument/2017/etCustomData" ref="A2:E1262" etc:filterBottomFollowUsedRange="0">
    <extLst/>
  </autoFilter>
  <mergeCells count="4">
    <mergeCell ref="A2:E2"/>
    <mergeCell ref="A4:C4"/>
    <mergeCell ref="D4:D5"/>
    <mergeCell ref="E4:E5"/>
  </mergeCells>
  <printOptions horizontalCentered="1"/>
  <pageMargins left="0.786805555555556" right="0.786805555555556" top="0.786805555555556" bottom="0.786805555555556" header="0.275" footer="0.196527777777778"/>
  <pageSetup paperSize="9" orientation="portrait" horizontalDpi="600"/>
  <headerFooter/>
  <rowBreaks count="1" manualBreakCount="1">
    <brk id="4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12"/>
  <sheetViews>
    <sheetView view="pageBreakPreview" zoomScale="130" zoomScaleNormal="100" topLeftCell="A57" workbookViewId="0">
      <selection activeCell="F6" sqref="F6"/>
    </sheetView>
  </sheetViews>
  <sheetFormatPr defaultColWidth="10" defaultRowHeight="14.25"/>
  <cols>
    <col min="1" max="1" width="19.125" style="27" customWidth="1"/>
    <col min="2" max="2" width="5.7" style="27" customWidth="1"/>
    <col min="3" max="3" width="6.10833333333333" style="27" customWidth="1"/>
    <col min="4" max="4" width="29.175" style="27" customWidth="1"/>
    <col min="5" max="5" width="26.1333333333333" style="27" customWidth="1"/>
    <col min="6" max="9" width="10" style="27"/>
    <col min="10" max="10" width="24" style="27" customWidth="1"/>
    <col min="11" max="253" width="10" style="27"/>
    <col min="254" max="255" width="10" style="28"/>
  </cols>
  <sheetData>
    <row r="1" s="27" customFormat="1" ht="50" customHeight="1" spans="1:10">
      <c r="A1" s="4" t="s">
        <v>1</v>
      </c>
      <c r="B1" s="4"/>
      <c r="C1" s="4"/>
      <c r="D1" s="4"/>
      <c r="E1" s="21"/>
    </row>
    <row r="2" s="27" customFormat="1" ht="16.35" customHeight="1" spans="1:10">
      <c r="A2" s="2"/>
      <c r="B2" s="2"/>
      <c r="C2" s="2"/>
      <c r="D2" s="3"/>
      <c r="E2" s="22" t="s">
        <v>2</v>
      </c>
    </row>
    <row r="3" s="27" customFormat="1" ht="16.35" customHeight="1" spans="1:10">
      <c r="A3" s="5" t="s">
        <v>3</v>
      </c>
      <c r="B3" s="5"/>
      <c r="C3" s="5"/>
      <c r="D3" s="5" t="s">
        <v>4</v>
      </c>
      <c r="E3" s="5" t="s">
        <v>391</v>
      </c>
    </row>
    <row r="4" s="27" customFormat="1" ht="28.45" customHeight="1" spans="1:10">
      <c r="A4" s="5" t="s">
        <v>6</v>
      </c>
      <c r="B4" s="5" t="s">
        <v>7</v>
      </c>
      <c r="C4" s="5" t="s">
        <v>8</v>
      </c>
      <c r="D4" s="5"/>
      <c r="E4" s="5" t="s">
        <v>392</v>
      </c>
    </row>
    <row r="5" s="27" customFormat="1" ht="17" customHeight="1" spans="1:10">
      <c r="A5" s="8"/>
      <c r="B5" s="8"/>
      <c r="C5" s="8"/>
      <c r="D5" s="8" t="s">
        <v>9</v>
      </c>
      <c r="E5" s="9">
        <f>E6+E110+E116+E142+E167+E183+E209+E259+E296+E307+E321+E346+E353+E372+E378+E381+E392+E399+E405+E418+E421+E424</f>
        <v>1247819</v>
      </c>
    </row>
    <row r="6" s="27" customFormat="1" ht="17" customHeight="1" spans="1:10">
      <c r="A6" s="5" t="s">
        <v>10</v>
      </c>
      <c r="B6" s="5"/>
      <c r="C6" s="5"/>
      <c r="D6" s="10" t="s">
        <v>11</v>
      </c>
      <c r="E6" s="9">
        <f>E7+E13+E17+E23+E27+E33+E36+E38+E41+E47+E52+E54+E57+E61+E66+E70+E74+E79+E85+E87+E91+E99+E102+E108+E105</f>
        <v>154930.49</v>
      </c>
    </row>
    <row r="7" s="27" customFormat="1" ht="17" customHeight="1" spans="1:10">
      <c r="A7" s="5" t="s">
        <v>10</v>
      </c>
      <c r="B7" s="5" t="s">
        <v>12</v>
      </c>
      <c r="C7" s="5"/>
      <c r="D7" s="10" t="s">
        <v>13</v>
      </c>
      <c r="E7" s="9">
        <f>SUM(E8:E12)</f>
        <v>2661.65</v>
      </c>
    </row>
    <row r="8" s="27" customFormat="1" ht="17" customHeight="1" spans="1:10">
      <c r="A8" s="11" t="s">
        <v>10</v>
      </c>
      <c r="B8" s="11" t="s">
        <v>12</v>
      </c>
      <c r="C8" s="11" t="s">
        <v>12</v>
      </c>
      <c r="D8" s="12" t="s">
        <v>14</v>
      </c>
      <c r="E8" s="42">
        <v>1936.76</v>
      </c>
      <c r="G8" s="27" t="str">
        <f t="shared" ref="G8:G71" si="0">A8&amp;B8&amp;C8</f>
        <v>2010101</v>
      </c>
      <c r="H8" s="27">
        <f t="shared" ref="H8:H71" si="1">LEN(G8)</f>
        <v>7</v>
      </c>
      <c r="I8" s="27">
        <v>1936.76</v>
      </c>
      <c r="J8" s="27" t="e">
        <f>VLOOKUP(G8,$A$429:$B$712,2,FALSE)</f>
        <v>#N/A</v>
      </c>
    </row>
    <row r="9" s="27" customFormat="1" ht="17" customHeight="1" spans="1:10">
      <c r="A9" s="11" t="s">
        <v>10</v>
      </c>
      <c r="B9" s="11" t="s">
        <v>12</v>
      </c>
      <c r="C9" s="11" t="s">
        <v>15</v>
      </c>
      <c r="D9" s="12" t="s">
        <v>16</v>
      </c>
      <c r="E9" s="42">
        <v>307.79</v>
      </c>
      <c r="G9" s="27" t="str">
        <f t="shared" si="0"/>
        <v>2010102</v>
      </c>
      <c r="H9" s="27">
        <f t="shared" si="1"/>
        <v>7</v>
      </c>
      <c r="I9" s="27">
        <v>307.79</v>
      </c>
    </row>
    <row r="10" s="27" customFormat="1" ht="17" customHeight="1" spans="1:10">
      <c r="A10" s="11" t="s">
        <v>10</v>
      </c>
      <c r="B10" s="11" t="s">
        <v>12</v>
      </c>
      <c r="C10" s="11" t="s">
        <v>17</v>
      </c>
      <c r="D10" s="12" t="s">
        <v>18</v>
      </c>
      <c r="E10" s="42">
        <v>188.78</v>
      </c>
      <c r="G10" s="27" t="str">
        <f t="shared" si="0"/>
        <v>2010104</v>
      </c>
      <c r="H10" s="27">
        <f t="shared" si="1"/>
        <v>7</v>
      </c>
      <c r="I10" s="27">
        <v>188.78</v>
      </c>
    </row>
    <row r="11" s="27" customFormat="1" ht="17" customHeight="1" spans="1:10">
      <c r="A11" s="11" t="s">
        <v>10</v>
      </c>
      <c r="B11" s="11" t="s">
        <v>12</v>
      </c>
      <c r="C11" s="11" t="s">
        <v>19</v>
      </c>
      <c r="D11" s="12" t="s">
        <v>20</v>
      </c>
      <c r="E11" s="42">
        <v>40</v>
      </c>
      <c r="G11" s="27" t="str">
        <f t="shared" si="0"/>
        <v>2010105</v>
      </c>
      <c r="H11" s="27">
        <f t="shared" si="1"/>
        <v>7</v>
      </c>
      <c r="I11" s="27">
        <v>40</v>
      </c>
    </row>
    <row r="12" s="27" customFormat="1" ht="17" customHeight="1" spans="1:10">
      <c r="A12" s="11" t="s">
        <v>10</v>
      </c>
      <c r="B12" s="11" t="s">
        <v>12</v>
      </c>
      <c r="C12" s="11" t="s">
        <v>21</v>
      </c>
      <c r="D12" s="12" t="s">
        <v>22</v>
      </c>
      <c r="E12" s="42">
        <v>188.32</v>
      </c>
      <c r="G12" s="27" t="str">
        <f t="shared" si="0"/>
        <v>2010108</v>
      </c>
      <c r="H12" s="27">
        <f t="shared" si="1"/>
        <v>7</v>
      </c>
      <c r="I12" s="27">
        <v>188.32</v>
      </c>
    </row>
    <row r="13" s="27" customFormat="1" ht="17" customHeight="1" spans="1:10">
      <c r="A13" s="5" t="s">
        <v>10</v>
      </c>
      <c r="B13" s="5" t="s">
        <v>15</v>
      </c>
      <c r="C13" s="5"/>
      <c r="D13" s="10" t="s">
        <v>23</v>
      </c>
      <c r="E13" s="9">
        <f>SUM(E14:E16)</f>
        <v>2042.92</v>
      </c>
      <c r="G13" s="27" t="str">
        <f t="shared" si="0"/>
        <v>20102</v>
      </c>
      <c r="H13" s="27">
        <f t="shared" si="1"/>
        <v>5</v>
      </c>
      <c r="I13" s="27" t="e">
        <v>#N/A</v>
      </c>
    </row>
    <row r="14" s="27" customFormat="1" ht="17" customHeight="1" spans="1:10">
      <c r="A14" s="11" t="s">
        <v>10</v>
      </c>
      <c r="B14" s="11" t="s">
        <v>15</v>
      </c>
      <c r="C14" s="11" t="s">
        <v>12</v>
      </c>
      <c r="D14" s="12" t="s">
        <v>14</v>
      </c>
      <c r="E14" s="42">
        <v>1466.81</v>
      </c>
      <c r="G14" s="27" t="str">
        <f t="shared" si="0"/>
        <v>2010201</v>
      </c>
      <c r="H14" s="27">
        <f t="shared" si="1"/>
        <v>7</v>
      </c>
      <c r="I14" s="27">
        <v>1466.81</v>
      </c>
    </row>
    <row r="15" s="27" customFormat="1" ht="17" customHeight="1" spans="1:10">
      <c r="A15" s="11" t="s">
        <v>10</v>
      </c>
      <c r="B15" s="11" t="s">
        <v>15</v>
      </c>
      <c r="C15" s="11" t="s">
        <v>15</v>
      </c>
      <c r="D15" s="12" t="s">
        <v>16</v>
      </c>
      <c r="E15" s="42">
        <v>438.77</v>
      </c>
      <c r="G15" s="27" t="str">
        <f t="shared" si="0"/>
        <v>2010202</v>
      </c>
      <c r="H15" s="27">
        <f t="shared" si="1"/>
        <v>7</v>
      </c>
      <c r="I15" s="27">
        <v>438.77</v>
      </c>
    </row>
    <row r="16" s="27" customFormat="1" ht="17" customHeight="1" spans="1:10">
      <c r="A16" s="11" t="s">
        <v>10</v>
      </c>
      <c r="B16" s="11" t="s">
        <v>15</v>
      </c>
      <c r="C16" s="11" t="s">
        <v>17</v>
      </c>
      <c r="D16" s="12" t="s">
        <v>24</v>
      </c>
      <c r="E16" s="42">
        <v>137.34</v>
      </c>
      <c r="G16" s="27" t="str">
        <f t="shared" si="0"/>
        <v>2010204</v>
      </c>
      <c r="H16" s="27">
        <f t="shared" si="1"/>
        <v>7</v>
      </c>
      <c r="I16" s="27">
        <v>137.34</v>
      </c>
    </row>
    <row r="17" s="27" customFormat="1" ht="17" customHeight="1" spans="1:9">
      <c r="A17" s="5" t="s">
        <v>10</v>
      </c>
      <c r="B17" s="5" t="s">
        <v>25</v>
      </c>
      <c r="C17" s="5"/>
      <c r="D17" s="10" t="s">
        <v>26</v>
      </c>
      <c r="E17" s="9">
        <f>SUM(E18:E22)</f>
        <v>8576.01</v>
      </c>
      <c r="G17" s="27" t="str">
        <f t="shared" si="0"/>
        <v>20103</v>
      </c>
      <c r="H17" s="27">
        <f t="shared" si="1"/>
        <v>5</v>
      </c>
      <c r="I17" s="27" t="e">
        <v>#N/A</v>
      </c>
    </row>
    <row r="18" s="27" customFormat="1" ht="17" customHeight="1" spans="1:9">
      <c r="A18" s="11" t="s">
        <v>10</v>
      </c>
      <c r="B18" s="11" t="s">
        <v>25</v>
      </c>
      <c r="C18" s="11" t="s">
        <v>12</v>
      </c>
      <c r="D18" s="12" t="s">
        <v>14</v>
      </c>
      <c r="E18" s="42">
        <v>4092.74</v>
      </c>
      <c r="G18" s="27" t="str">
        <f t="shared" si="0"/>
        <v>2010301</v>
      </c>
      <c r="H18" s="27">
        <f t="shared" si="1"/>
        <v>7</v>
      </c>
      <c r="I18" s="27">
        <v>4092.74</v>
      </c>
    </row>
    <row r="19" s="27" customFormat="1" ht="17" customHeight="1" spans="1:9">
      <c r="A19" s="11" t="s">
        <v>10</v>
      </c>
      <c r="B19" s="11" t="s">
        <v>25</v>
      </c>
      <c r="C19" s="11" t="s">
        <v>15</v>
      </c>
      <c r="D19" s="12" t="s">
        <v>16</v>
      </c>
      <c r="E19" s="42">
        <v>1507.13</v>
      </c>
      <c r="G19" s="27" t="str">
        <f t="shared" si="0"/>
        <v>2010302</v>
      </c>
      <c r="H19" s="27">
        <f t="shared" si="1"/>
        <v>7</v>
      </c>
      <c r="I19" s="27">
        <v>1507.13</v>
      </c>
    </row>
    <row r="20" s="27" customFormat="1" ht="17" customHeight="1" spans="1:9">
      <c r="A20" s="11" t="s">
        <v>10</v>
      </c>
      <c r="B20" s="11" t="s">
        <v>25</v>
      </c>
      <c r="C20" s="11" t="s">
        <v>25</v>
      </c>
      <c r="D20" s="12" t="s">
        <v>27</v>
      </c>
      <c r="E20" s="42">
        <v>101.08</v>
      </c>
      <c r="G20" s="27" t="str">
        <f t="shared" si="0"/>
        <v>2010303</v>
      </c>
      <c r="H20" s="27">
        <f t="shared" si="1"/>
        <v>7</v>
      </c>
      <c r="I20" s="27">
        <v>101.08</v>
      </c>
    </row>
    <row r="21" s="27" customFormat="1" ht="17" customHeight="1" spans="1:9">
      <c r="A21" s="11" t="s">
        <v>10</v>
      </c>
      <c r="B21" s="11" t="s">
        <v>25</v>
      </c>
      <c r="C21" s="11" t="s">
        <v>17</v>
      </c>
      <c r="D21" s="12" t="s">
        <v>28</v>
      </c>
      <c r="E21" s="42">
        <v>156.49</v>
      </c>
      <c r="G21" s="27" t="str">
        <f t="shared" si="0"/>
        <v>2010304</v>
      </c>
      <c r="H21" s="27">
        <f t="shared" si="1"/>
        <v>7</v>
      </c>
      <c r="I21" s="27">
        <v>156.49</v>
      </c>
    </row>
    <row r="22" s="27" customFormat="1" ht="17" customHeight="1" spans="1:9">
      <c r="A22" s="11" t="s">
        <v>10</v>
      </c>
      <c r="B22" s="11" t="s">
        <v>25</v>
      </c>
      <c r="C22" s="11" t="s">
        <v>29</v>
      </c>
      <c r="D22" s="12" t="s">
        <v>30</v>
      </c>
      <c r="E22" s="42">
        <v>2718.57</v>
      </c>
      <c r="G22" s="27" t="str">
        <f t="shared" si="0"/>
        <v>2010350</v>
      </c>
      <c r="H22" s="27">
        <f t="shared" si="1"/>
        <v>7</v>
      </c>
      <c r="I22" s="27">
        <v>2718.57</v>
      </c>
    </row>
    <row r="23" s="27" customFormat="1" ht="17" customHeight="1" spans="1:9">
      <c r="A23" s="5" t="s">
        <v>10</v>
      </c>
      <c r="B23" s="5" t="s">
        <v>17</v>
      </c>
      <c r="C23" s="5"/>
      <c r="D23" s="10" t="s">
        <v>31</v>
      </c>
      <c r="E23" s="9">
        <f>SUM(E24:E26)</f>
        <v>3525.19</v>
      </c>
      <c r="G23" s="27" t="str">
        <f t="shared" si="0"/>
        <v>20104</v>
      </c>
      <c r="H23" s="27">
        <f t="shared" si="1"/>
        <v>5</v>
      </c>
      <c r="I23" s="27" t="e">
        <v>#N/A</v>
      </c>
    </row>
    <row r="24" s="27" customFormat="1" ht="17" customHeight="1" spans="1:9">
      <c r="A24" s="11" t="s">
        <v>10</v>
      </c>
      <c r="B24" s="11" t="s">
        <v>17</v>
      </c>
      <c r="C24" s="11" t="s">
        <v>12</v>
      </c>
      <c r="D24" s="12" t="s">
        <v>14</v>
      </c>
      <c r="E24" s="42">
        <v>2980.7</v>
      </c>
      <c r="G24" s="27" t="str">
        <f t="shared" si="0"/>
        <v>2010401</v>
      </c>
      <c r="H24" s="27">
        <f t="shared" si="1"/>
        <v>7</v>
      </c>
      <c r="I24" s="27">
        <v>2980.7</v>
      </c>
    </row>
    <row r="25" s="27" customFormat="1" ht="17" customHeight="1" spans="1:9">
      <c r="A25" s="11" t="s">
        <v>10</v>
      </c>
      <c r="B25" s="11" t="s">
        <v>17</v>
      </c>
      <c r="C25" s="11" t="s">
        <v>15</v>
      </c>
      <c r="D25" s="12" t="s">
        <v>16</v>
      </c>
      <c r="E25" s="42">
        <v>377.7</v>
      </c>
      <c r="G25" s="27" t="str">
        <f t="shared" si="0"/>
        <v>2010402</v>
      </c>
      <c r="H25" s="27">
        <f t="shared" si="1"/>
        <v>7</v>
      </c>
      <c r="I25" s="27">
        <v>377.7</v>
      </c>
    </row>
    <row r="26" s="27" customFormat="1" ht="17" customHeight="1" spans="1:9">
      <c r="A26" s="11" t="s">
        <v>10</v>
      </c>
      <c r="B26" s="11" t="s">
        <v>17</v>
      </c>
      <c r="C26" s="11" t="s">
        <v>29</v>
      </c>
      <c r="D26" s="12" t="s">
        <v>30</v>
      </c>
      <c r="E26" s="42">
        <v>166.79</v>
      </c>
      <c r="G26" s="27" t="str">
        <f t="shared" si="0"/>
        <v>2010450</v>
      </c>
      <c r="H26" s="27">
        <f t="shared" si="1"/>
        <v>7</v>
      </c>
      <c r="I26" s="27">
        <v>166.79</v>
      </c>
    </row>
    <row r="27" s="27" customFormat="1" ht="17" customHeight="1" spans="1:9">
      <c r="A27" s="5" t="s">
        <v>10</v>
      </c>
      <c r="B27" s="5" t="s">
        <v>19</v>
      </c>
      <c r="C27" s="5"/>
      <c r="D27" s="10" t="s">
        <v>32</v>
      </c>
      <c r="E27" s="9">
        <f>SUM(E28:E32)</f>
        <v>6014.42</v>
      </c>
      <c r="G27" s="27" t="str">
        <f t="shared" si="0"/>
        <v>20105</v>
      </c>
      <c r="H27" s="27">
        <f t="shared" si="1"/>
        <v>5</v>
      </c>
      <c r="I27" s="27" t="e">
        <v>#N/A</v>
      </c>
    </row>
    <row r="28" s="27" customFormat="1" ht="17" customHeight="1" spans="1:9">
      <c r="A28" s="11" t="s">
        <v>10</v>
      </c>
      <c r="B28" s="11" t="s">
        <v>19</v>
      </c>
      <c r="C28" s="11" t="s">
        <v>12</v>
      </c>
      <c r="D28" s="12" t="s">
        <v>14</v>
      </c>
      <c r="E28" s="42">
        <v>1023.92</v>
      </c>
      <c r="G28" s="27" t="str">
        <f t="shared" si="0"/>
        <v>2010501</v>
      </c>
      <c r="H28" s="27">
        <f t="shared" si="1"/>
        <v>7</v>
      </c>
      <c r="I28" s="27">
        <v>1023.92</v>
      </c>
    </row>
    <row r="29" s="27" customFormat="1" ht="17" customHeight="1" spans="1:9">
      <c r="A29" s="11" t="s">
        <v>10</v>
      </c>
      <c r="B29" s="11" t="s">
        <v>19</v>
      </c>
      <c r="C29" s="11" t="s">
        <v>17</v>
      </c>
      <c r="D29" s="12" t="s">
        <v>33</v>
      </c>
      <c r="E29" s="42">
        <v>4500</v>
      </c>
      <c r="G29" s="27" t="str">
        <f t="shared" si="0"/>
        <v>2010504</v>
      </c>
      <c r="H29" s="27">
        <f t="shared" si="1"/>
        <v>7</v>
      </c>
      <c r="I29" s="27">
        <v>4500</v>
      </c>
    </row>
    <row r="30" s="27" customFormat="1" ht="17" customHeight="1" spans="1:9">
      <c r="A30" s="11" t="s">
        <v>10</v>
      </c>
      <c r="B30" s="11" t="s">
        <v>19</v>
      </c>
      <c r="C30" s="11" t="s">
        <v>19</v>
      </c>
      <c r="D30" s="12" t="s">
        <v>34</v>
      </c>
      <c r="E30" s="42">
        <v>118.75</v>
      </c>
      <c r="G30" s="27" t="str">
        <f t="shared" si="0"/>
        <v>2010505</v>
      </c>
      <c r="H30" s="27">
        <f t="shared" si="1"/>
        <v>7</v>
      </c>
      <c r="I30" s="27">
        <v>118.75</v>
      </c>
    </row>
    <row r="31" s="27" customFormat="1" ht="17" customHeight="1" spans="1:9">
      <c r="A31" s="11" t="s">
        <v>10</v>
      </c>
      <c r="B31" s="11" t="s">
        <v>19</v>
      </c>
      <c r="C31" s="11" t="s">
        <v>35</v>
      </c>
      <c r="D31" s="12" t="s">
        <v>36</v>
      </c>
      <c r="E31" s="42">
        <v>100</v>
      </c>
      <c r="G31" s="27" t="str">
        <f t="shared" si="0"/>
        <v>2010507</v>
      </c>
      <c r="H31" s="27">
        <f t="shared" si="1"/>
        <v>7</v>
      </c>
      <c r="I31" s="27">
        <v>100</v>
      </c>
    </row>
    <row r="32" s="27" customFormat="1" ht="17" customHeight="1" spans="1:9">
      <c r="A32" s="11" t="s">
        <v>10</v>
      </c>
      <c r="B32" s="11" t="s">
        <v>19</v>
      </c>
      <c r="C32" s="11" t="s">
        <v>21</v>
      </c>
      <c r="D32" s="12" t="s">
        <v>37</v>
      </c>
      <c r="E32" s="42">
        <v>271.75</v>
      </c>
      <c r="G32" s="27" t="str">
        <f t="shared" si="0"/>
        <v>2010508</v>
      </c>
      <c r="H32" s="27">
        <f t="shared" si="1"/>
        <v>7</v>
      </c>
      <c r="I32" s="27">
        <v>271.75</v>
      </c>
    </row>
    <row r="33" s="27" customFormat="1" ht="17" customHeight="1" spans="1:9">
      <c r="A33" s="5" t="s">
        <v>10</v>
      </c>
      <c r="B33" s="5" t="s">
        <v>38</v>
      </c>
      <c r="C33" s="5"/>
      <c r="D33" s="10" t="s">
        <v>39</v>
      </c>
      <c r="E33" s="9">
        <f>SUM(E34:E35)</f>
        <v>6316.15</v>
      </c>
      <c r="G33" s="27" t="str">
        <f t="shared" si="0"/>
        <v>20106</v>
      </c>
      <c r="H33" s="27">
        <f t="shared" si="1"/>
        <v>5</v>
      </c>
      <c r="I33" s="27" t="e">
        <v>#N/A</v>
      </c>
    </row>
    <row r="34" s="27" customFormat="1" ht="17" customHeight="1" spans="1:9">
      <c r="A34" s="11" t="s">
        <v>10</v>
      </c>
      <c r="B34" s="11" t="s">
        <v>38</v>
      </c>
      <c r="C34" s="11" t="s">
        <v>12</v>
      </c>
      <c r="D34" s="12" t="s">
        <v>14</v>
      </c>
      <c r="E34" s="42">
        <v>3630.45</v>
      </c>
      <c r="G34" s="27" t="str">
        <f t="shared" si="0"/>
        <v>2010601</v>
      </c>
      <c r="H34" s="27">
        <f t="shared" si="1"/>
        <v>7</v>
      </c>
      <c r="I34" s="27">
        <v>3630.45</v>
      </c>
    </row>
    <row r="35" s="27" customFormat="1" ht="17" customHeight="1" spans="1:9">
      <c r="A35" s="11" t="s">
        <v>10</v>
      </c>
      <c r="B35" s="11" t="s">
        <v>38</v>
      </c>
      <c r="C35" s="11" t="s">
        <v>15</v>
      </c>
      <c r="D35" s="12" t="s">
        <v>16</v>
      </c>
      <c r="E35" s="42">
        <v>2685.7</v>
      </c>
      <c r="G35" s="27" t="str">
        <f t="shared" si="0"/>
        <v>2010602</v>
      </c>
      <c r="H35" s="27">
        <f t="shared" si="1"/>
        <v>7</v>
      </c>
      <c r="I35" s="27">
        <v>2685.7</v>
      </c>
    </row>
    <row r="36" s="27" customFormat="1" ht="17" customHeight="1" spans="1:9">
      <c r="A36" s="5" t="s">
        <v>10</v>
      </c>
      <c r="B36" s="5" t="s">
        <v>35</v>
      </c>
      <c r="C36" s="5"/>
      <c r="D36" s="10" t="s">
        <v>393</v>
      </c>
      <c r="E36" s="9">
        <f>SUM(E37)</f>
        <v>12082</v>
      </c>
      <c r="G36" s="27" t="str">
        <f t="shared" si="0"/>
        <v>20107</v>
      </c>
      <c r="H36" s="27">
        <f t="shared" si="1"/>
        <v>5</v>
      </c>
      <c r="I36" s="27" t="e">
        <v>#N/A</v>
      </c>
    </row>
    <row r="37" s="27" customFormat="1" ht="17" customHeight="1" spans="1:9">
      <c r="A37" s="11" t="s">
        <v>10</v>
      </c>
      <c r="B37" s="11" t="s">
        <v>35</v>
      </c>
      <c r="C37" s="11" t="s">
        <v>87</v>
      </c>
      <c r="D37" s="12" t="s">
        <v>394</v>
      </c>
      <c r="E37" s="42">
        <v>12082</v>
      </c>
      <c r="G37" s="27" t="str">
        <f t="shared" si="0"/>
        <v>2010710</v>
      </c>
      <c r="H37" s="27">
        <f t="shared" si="1"/>
        <v>7</v>
      </c>
      <c r="I37" s="27">
        <v>12082</v>
      </c>
    </row>
    <row r="38" s="27" customFormat="1" ht="17" customHeight="1" spans="1:9">
      <c r="A38" s="5" t="s">
        <v>10</v>
      </c>
      <c r="B38" s="5" t="s">
        <v>21</v>
      </c>
      <c r="C38" s="5"/>
      <c r="D38" s="10" t="s">
        <v>40</v>
      </c>
      <c r="E38" s="9">
        <f>SUM(E39:E40)</f>
        <v>2574.88</v>
      </c>
      <c r="G38" s="27" t="str">
        <f t="shared" si="0"/>
        <v>20108</v>
      </c>
      <c r="H38" s="27">
        <f t="shared" si="1"/>
        <v>5</v>
      </c>
      <c r="I38" s="27" t="e">
        <v>#N/A</v>
      </c>
    </row>
    <row r="39" s="27" customFormat="1" ht="17" customHeight="1" spans="1:9">
      <c r="A39" s="11" t="s">
        <v>10</v>
      </c>
      <c r="B39" s="11" t="s">
        <v>21</v>
      </c>
      <c r="C39" s="11" t="s">
        <v>12</v>
      </c>
      <c r="D39" s="12" t="s">
        <v>14</v>
      </c>
      <c r="E39" s="42">
        <v>1564.27</v>
      </c>
      <c r="G39" s="27" t="str">
        <f t="shared" si="0"/>
        <v>2010801</v>
      </c>
      <c r="H39" s="27">
        <f t="shared" si="1"/>
        <v>7</v>
      </c>
      <c r="I39" s="27">
        <v>1564.27</v>
      </c>
    </row>
    <row r="40" s="27" customFormat="1" ht="17" customHeight="1" spans="1:9">
      <c r="A40" s="11" t="s">
        <v>10</v>
      </c>
      <c r="B40" s="11" t="s">
        <v>21</v>
      </c>
      <c r="C40" s="11" t="s">
        <v>17</v>
      </c>
      <c r="D40" s="12" t="s">
        <v>41</v>
      </c>
      <c r="E40" s="42">
        <v>1010.61</v>
      </c>
      <c r="G40" s="27" t="str">
        <f t="shared" si="0"/>
        <v>2010804</v>
      </c>
      <c r="H40" s="27">
        <f t="shared" si="1"/>
        <v>7</v>
      </c>
      <c r="I40" s="27">
        <v>1010.61</v>
      </c>
    </row>
    <row r="41" s="27" customFormat="1" ht="17" customHeight="1" spans="1:9">
      <c r="A41" s="5" t="s">
        <v>10</v>
      </c>
      <c r="B41" s="5" t="s">
        <v>42</v>
      </c>
      <c r="C41" s="5"/>
      <c r="D41" s="10" t="s">
        <v>43</v>
      </c>
      <c r="E41" s="9">
        <f>SUM(E42:E46)</f>
        <v>8503.16</v>
      </c>
      <c r="G41" s="27" t="str">
        <f t="shared" si="0"/>
        <v>20111</v>
      </c>
      <c r="H41" s="27">
        <f t="shared" si="1"/>
        <v>5</v>
      </c>
      <c r="I41" s="27" t="e">
        <v>#N/A</v>
      </c>
    </row>
    <row r="42" s="27" customFormat="1" ht="17" customHeight="1" spans="1:9">
      <c r="A42" s="11" t="s">
        <v>10</v>
      </c>
      <c r="B42" s="11" t="s">
        <v>42</v>
      </c>
      <c r="C42" s="11" t="s">
        <v>12</v>
      </c>
      <c r="D42" s="12" t="s">
        <v>14</v>
      </c>
      <c r="E42" s="42">
        <v>5266.91</v>
      </c>
      <c r="G42" s="27" t="str">
        <f t="shared" si="0"/>
        <v>2011101</v>
      </c>
      <c r="H42" s="27">
        <f t="shared" si="1"/>
        <v>7</v>
      </c>
      <c r="I42" s="27">
        <v>5266.91</v>
      </c>
    </row>
    <row r="43" s="27" customFormat="1" ht="17" customHeight="1" spans="1:9">
      <c r="A43" s="11" t="s">
        <v>10</v>
      </c>
      <c r="B43" s="11" t="s">
        <v>42</v>
      </c>
      <c r="C43" s="11" t="s">
        <v>15</v>
      </c>
      <c r="D43" s="12" t="s">
        <v>16</v>
      </c>
      <c r="E43" s="42">
        <v>878.73</v>
      </c>
      <c r="G43" s="27" t="str">
        <f t="shared" si="0"/>
        <v>2011102</v>
      </c>
      <c r="H43" s="27">
        <f t="shared" si="1"/>
        <v>7</v>
      </c>
      <c r="I43" s="27">
        <v>878.73</v>
      </c>
    </row>
    <row r="44" s="27" customFormat="1" ht="17" customHeight="1" spans="1:9">
      <c r="A44" s="11" t="s">
        <v>10</v>
      </c>
      <c r="B44" s="11" t="s">
        <v>42</v>
      </c>
      <c r="C44" s="11" t="s">
        <v>19</v>
      </c>
      <c r="D44" s="12" t="s">
        <v>44</v>
      </c>
      <c r="E44" s="42">
        <v>164.99</v>
      </c>
      <c r="G44" s="27" t="str">
        <f t="shared" si="0"/>
        <v>2011105</v>
      </c>
      <c r="H44" s="27">
        <f t="shared" si="1"/>
        <v>7</v>
      </c>
      <c r="I44" s="27">
        <v>164.99</v>
      </c>
    </row>
    <row r="45" s="27" customFormat="1" ht="17" customHeight="1" spans="1:9">
      <c r="A45" s="11" t="s">
        <v>10</v>
      </c>
      <c r="B45" s="11" t="s">
        <v>42</v>
      </c>
      <c r="C45" s="11" t="s">
        <v>38</v>
      </c>
      <c r="D45" s="12" t="s">
        <v>45</v>
      </c>
      <c r="E45" s="42">
        <v>550.53</v>
      </c>
      <c r="G45" s="27" t="str">
        <f t="shared" si="0"/>
        <v>2011106</v>
      </c>
      <c r="H45" s="27">
        <f t="shared" si="1"/>
        <v>7</v>
      </c>
      <c r="I45" s="27">
        <v>550.53</v>
      </c>
    </row>
    <row r="46" s="27" customFormat="1" ht="17" customHeight="1" spans="1:9">
      <c r="A46" s="11" t="s">
        <v>10</v>
      </c>
      <c r="B46" s="11" t="s">
        <v>42</v>
      </c>
      <c r="C46" s="11" t="s">
        <v>46</v>
      </c>
      <c r="D46" s="12" t="s">
        <v>47</v>
      </c>
      <c r="E46" s="42">
        <v>1642</v>
      </c>
      <c r="G46" s="27" t="str">
        <f t="shared" si="0"/>
        <v>2011199</v>
      </c>
      <c r="H46" s="27">
        <f t="shared" si="1"/>
        <v>7</v>
      </c>
      <c r="I46" s="27">
        <v>1642</v>
      </c>
    </row>
    <row r="47" s="27" customFormat="1" ht="17" customHeight="1" spans="1:9">
      <c r="A47" s="5" t="s">
        <v>10</v>
      </c>
      <c r="B47" s="5" t="s">
        <v>48</v>
      </c>
      <c r="C47" s="5"/>
      <c r="D47" s="10" t="s">
        <v>49</v>
      </c>
      <c r="E47" s="9">
        <f>SUM(E48:E51)</f>
        <v>1589.17</v>
      </c>
      <c r="G47" s="27" t="str">
        <f t="shared" si="0"/>
        <v>20113</v>
      </c>
      <c r="H47" s="27">
        <f t="shared" si="1"/>
        <v>5</v>
      </c>
      <c r="I47" s="27" t="e">
        <v>#N/A</v>
      </c>
    </row>
    <row r="48" s="27" customFormat="1" ht="17" customHeight="1" spans="1:9">
      <c r="A48" s="11" t="s">
        <v>10</v>
      </c>
      <c r="B48" s="11" t="s">
        <v>48</v>
      </c>
      <c r="C48" s="11" t="s">
        <v>12</v>
      </c>
      <c r="D48" s="12" t="s">
        <v>14</v>
      </c>
      <c r="E48" s="42">
        <v>1554.51</v>
      </c>
      <c r="G48" s="27" t="str">
        <f t="shared" si="0"/>
        <v>2011301</v>
      </c>
      <c r="H48" s="27">
        <f t="shared" si="1"/>
        <v>7</v>
      </c>
      <c r="I48" s="27">
        <v>1554.51</v>
      </c>
    </row>
    <row r="49" s="27" customFormat="1" ht="17" customHeight="1" spans="1:9">
      <c r="A49" s="11" t="s">
        <v>10</v>
      </c>
      <c r="B49" s="11" t="s">
        <v>48</v>
      </c>
      <c r="C49" s="11" t="s">
        <v>15</v>
      </c>
      <c r="D49" s="12" t="s">
        <v>16</v>
      </c>
      <c r="E49" s="42">
        <v>7.6</v>
      </c>
      <c r="G49" s="27" t="str">
        <f t="shared" si="0"/>
        <v>2011302</v>
      </c>
      <c r="H49" s="27">
        <f t="shared" si="1"/>
        <v>7</v>
      </c>
      <c r="I49" s="27">
        <v>7.6</v>
      </c>
    </row>
    <row r="50" s="27" customFormat="1" ht="17" customHeight="1" spans="1:9">
      <c r="A50" s="11" t="s">
        <v>10</v>
      </c>
      <c r="B50" s="11" t="s">
        <v>48</v>
      </c>
      <c r="C50" s="11" t="s">
        <v>21</v>
      </c>
      <c r="D50" s="12" t="s">
        <v>50</v>
      </c>
      <c r="E50" s="42">
        <v>20.9</v>
      </c>
      <c r="G50" s="27" t="str">
        <f t="shared" si="0"/>
        <v>2011308</v>
      </c>
      <c r="H50" s="27">
        <f t="shared" si="1"/>
        <v>7</v>
      </c>
      <c r="I50" s="27">
        <v>20.9</v>
      </c>
    </row>
    <row r="51" s="27" customFormat="1" ht="17" customHeight="1" spans="1:9">
      <c r="A51" s="11" t="s">
        <v>10</v>
      </c>
      <c r="B51" s="11" t="s">
        <v>48</v>
      </c>
      <c r="C51" s="11" t="s">
        <v>46</v>
      </c>
      <c r="D51" s="12" t="s">
        <v>51</v>
      </c>
      <c r="E51" s="42">
        <v>6.16</v>
      </c>
      <c r="G51" s="27" t="str">
        <f t="shared" si="0"/>
        <v>2011399</v>
      </c>
      <c r="H51" s="27">
        <f t="shared" si="1"/>
        <v>7</v>
      </c>
      <c r="I51" s="27">
        <v>6.16</v>
      </c>
    </row>
    <row r="52" s="27" customFormat="1" ht="17" customHeight="1" spans="1:9">
      <c r="A52" s="5" t="s">
        <v>10</v>
      </c>
      <c r="B52" s="5" t="s">
        <v>52</v>
      </c>
      <c r="C52" s="5"/>
      <c r="D52" s="10" t="s">
        <v>53</v>
      </c>
      <c r="E52" s="9">
        <f>SUM(E53)</f>
        <v>15.95</v>
      </c>
      <c r="G52" s="27" t="str">
        <f t="shared" si="0"/>
        <v>20123</v>
      </c>
      <c r="H52" s="27">
        <f t="shared" si="1"/>
        <v>5</v>
      </c>
      <c r="I52" s="27" t="e">
        <v>#N/A</v>
      </c>
    </row>
    <row r="53" s="27" customFormat="1" ht="17" customHeight="1" spans="1:9">
      <c r="A53" s="11" t="s">
        <v>10</v>
      </c>
      <c r="B53" s="11" t="s">
        <v>52</v>
      </c>
      <c r="C53" s="11" t="s">
        <v>17</v>
      </c>
      <c r="D53" s="12" t="s">
        <v>54</v>
      </c>
      <c r="E53" s="42">
        <v>15.95</v>
      </c>
      <c r="G53" s="27" t="str">
        <f t="shared" si="0"/>
        <v>2012304</v>
      </c>
      <c r="H53" s="27">
        <f t="shared" si="1"/>
        <v>7</v>
      </c>
      <c r="I53" s="27">
        <v>15.95</v>
      </c>
    </row>
    <row r="54" s="27" customFormat="1" ht="17" customHeight="1" spans="1:9">
      <c r="A54" s="5" t="s">
        <v>10</v>
      </c>
      <c r="B54" s="5" t="s">
        <v>55</v>
      </c>
      <c r="C54" s="5"/>
      <c r="D54" s="10" t="s">
        <v>56</v>
      </c>
      <c r="E54" s="9">
        <f>SUM(E55:E56)</f>
        <v>552.83</v>
      </c>
      <c r="G54" s="27" t="str">
        <f t="shared" si="0"/>
        <v>20126</v>
      </c>
      <c r="H54" s="27">
        <f t="shared" si="1"/>
        <v>5</v>
      </c>
      <c r="I54" s="27" t="e">
        <v>#N/A</v>
      </c>
    </row>
    <row r="55" s="27" customFormat="1" ht="17" customHeight="1" spans="1:9">
      <c r="A55" s="11" t="s">
        <v>10</v>
      </c>
      <c r="B55" s="11" t="s">
        <v>55</v>
      </c>
      <c r="C55" s="11" t="s">
        <v>12</v>
      </c>
      <c r="D55" s="12" t="s">
        <v>14</v>
      </c>
      <c r="E55" s="42">
        <v>485.95</v>
      </c>
      <c r="G55" s="27" t="str">
        <f t="shared" si="0"/>
        <v>2012601</v>
      </c>
      <c r="H55" s="27">
        <f t="shared" si="1"/>
        <v>7</v>
      </c>
      <c r="I55" s="27">
        <v>485.95</v>
      </c>
    </row>
    <row r="56" s="27" customFormat="1" ht="17" customHeight="1" spans="1:9">
      <c r="A56" s="11" t="s">
        <v>10</v>
      </c>
      <c r="B56" s="11" t="s">
        <v>55</v>
      </c>
      <c r="C56" s="11" t="s">
        <v>17</v>
      </c>
      <c r="D56" s="12" t="s">
        <v>57</v>
      </c>
      <c r="E56" s="42">
        <v>66.88</v>
      </c>
      <c r="G56" s="27" t="str">
        <f t="shared" si="0"/>
        <v>2012604</v>
      </c>
      <c r="H56" s="27">
        <f t="shared" si="1"/>
        <v>7</v>
      </c>
      <c r="I56" s="27">
        <v>66.88</v>
      </c>
    </row>
    <row r="57" s="27" customFormat="1" ht="17" customHeight="1" spans="1:9">
      <c r="A57" s="5" t="s">
        <v>10</v>
      </c>
      <c r="B57" s="5" t="s">
        <v>58</v>
      </c>
      <c r="C57" s="5"/>
      <c r="D57" s="10" t="s">
        <v>59</v>
      </c>
      <c r="E57" s="9">
        <f>SUM(E58:E60)</f>
        <v>1199.63</v>
      </c>
      <c r="G57" s="27" t="str">
        <f t="shared" si="0"/>
        <v>20128</v>
      </c>
      <c r="H57" s="27">
        <f t="shared" si="1"/>
        <v>5</v>
      </c>
      <c r="I57" s="27" t="e">
        <v>#N/A</v>
      </c>
    </row>
    <row r="58" s="27" customFormat="1" ht="17" customHeight="1" spans="1:9">
      <c r="A58" s="11" t="s">
        <v>10</v>
      </c>
      <c r="B58" s="11" t="s">
        <v>58</v>
      </c>
      <c r="C58" s="11" t="s">
        <v>12</v>
      </c>
      <c r="D58" s="12" t="s">
        <v>14</v>
      </c>
      <c r="E58" s="42">
        <v>986.19</v>
      </c>
      <c r="G58" s="27" t="str">
        <f t="shared" si="0"/>
        <v>2012801</v>
      </c>
      <c r="H58" s="27">
        <f t="shared" si="1"/>
        <v>7</v>
      </c>
      <c r="I58" s="27">
        <v>986.19</v>
      </c>
    </row>
    <row r="59" s="27" customFormat="1" ht="17" customHeight="1" spans="1:9">
      <c r="A59" s="11" t="s">
        <v>10</v>
      </c>
      <c r="B59" s="11" t="s">
        <v>58</v>
      </c>
      <c r="C59" s="11" t="s">
        <v>15</v>
      </c>
      <c r="D59" s="12" t="s">
        <v>16</v>
      </c>
      <c r="E59" s="42">
        <v>200.64</v>
      </c>
      <c r="G59" s="27" t="str">
        <f t="shared" si="0"/>
        <v>2012802</v>
      </c>
      <c r="H59" s="27">
        <f t="shared" si="1"/>
        <v>7</v>
      </c>
      <c r="I59" s="27">
        <v>200.64</v>
      </c>
    </row>
    <row r="60" s="27" customFormat="1" ht="17" customHeight="1" spans="1:9">
      <c r="A60" s="11" t="s">
        <v>10</v>
      </c>
      <c r="B60" s="11" t="s">
        <v>58</v>
      </c>
      <c r="C60" s="11" t="s">
        <v>46</v>
      </c>
      <c r="D60" s="12" t="s">
        <v>60</v>
      </c>
      <c r="E60" s="42">
        <v>12.8</v>
      </c>
      <c r="G60" s="27" t="str">
        <f t="shared" si="0"/>
        <v>2012899</v>
      </c>
      <c r="H60" s="27">
        <f t="shared" si="1"/>
        <v>7</v>
      </c>
      <c r="I60" s="27">
        <v>12.8</v>
      </c>
    </row>
    <row r="61" s="27" customFormat="1" ht="17" customHeight="1" spans="1:9">
      <c r="A61" s="5" t="s">
        <v>10</v>
      </c>
      <c r="B61" s="5" t="s">
        <v>61</v>
      </c>
      <c r="C61" s="5"/>
      <c r="D61" s="10" t="s">
        <v>62</v>
      </c>
      <c r="E61" s="9">
        <f>SUM(E62:E65)</f>
        <v>3002.28</v>
      </c>
      <c r="G61" s="27" t="str">
        <f t="shared" si="0"/>
        <v>20129</v>
      </c>
      <c r="H61" s="27">
        <f t="shared" si="1"/>
        <v>5</v>
      </c>
      <c r="I61" s="27" t="e">
        <v>#N/A</v>
      </c>
    </row>
    <row r="62" s="27" customFormat="1" ht="17" customHeight="1" spans="1:9">
      <c r="A62" s="11" t="s">
        <v>10</v>
      </c>
      <c r="B62" s="11" t="s">
        <v>61</v>
      </c>
      <c r="C62" s="11" t="s">
        <v>12</v>
      </c>
      <c r="D62" s="12" t="s">
        <v>14</v>
      </c>
      <c r="E62" s="42">
        <v>1769.27</v>
      </c>
      <c r="G62" s="27" t="str">
        <f t="shared" si="0"/>
        <v>2012901</v>
      </c>
      <c r="H62" s="27">
        <f t="shared" si="1"/>
        <v>7</v>
      </c>
      <c r="I62" s="27">
        <v>1769.27</v>
      </c>
    </row>
    <row r="63" s="27" customFormat="1" ht="17" customHeight="1" spans="1:9">
      <c r="A63" s="11" t="s">
        <v>10</v>
      </c>
      <c r="B63" s="11" t="s">
        <v>61</v>
      </c>
      <c r="C63" s="11" t="s">
        <v>15</v>
      </c>
      <c r="D63" s="12" t="s">
        <v>16</v>
      </c>
      <c r="E63" s="42">
        <v>475.3</v>
      </c>
      <c r="G63" s="27" t="str">
        <f t="shared" si="0"/>
        <v>2012902</v>
      </c>
      <c r="H63" s="27">
        <f t="shared" si="1"/>
        <v>7</v>
      </c>
      <c r="I63" s="27">
        <v>475.3</v>
      </c>
    </row>
    <row r="64" s="27" customFormat="1" ht="17" customHeight="1" spans="1:9">
      <c r="A64" s="11" t="s">
        <v>10</v>
      </c>
      <c r="B64" s="11" t="s">
        <v>61</v>
      </c>
      <c r="C64" s="11" t="s">
        <v>29</v>
      </c>
      <c r="D64" s="12" t="s">
        <v>30</v>
      </c>
      <c r="E64" s="42">
        <v>656.51</v>
      </c>
      <c r="G64" s="27" t="str">
        <f t="shared" si="0"/>
        <v>2012950</v>
      </c>
      <c r="H64" s="27">
        <f t="shared" si="1"/>
        <v>7</v>
      </c>
      <c r="I64" s="27">
        <v>656.51</v>
      </c>
    </row>
    <row r="65" s="27" customFormat="1" ht="17" customHeight="1" spans="1:9">
      <c r="A65" s="11" t="s">
        <v>10</v>
      </c>
      <c r="B65" s="11" t="s">
        <v>61</v>
      </c>
      <c r="C65" s="11" t="s">
        <v>46</v>
      </c>
      <c r="D65" s="12" t="s">
        <v>63</v>
      </c>
      <c r="E65" s="42">
        <v>101.2</v>
      </c>
      <c r="G65" s="27" t="str">
        <f t="shared" si="0"/>
        <v>2012999</v>
      </c>
      <c r="H65" s="27">
        <f t="shared" si="1"/>
        <v>7</v>
      </c>
      <c r="I65" s="27">
        <v>101.2</v>
      </c>
    </row>
    <row r="66" s="27" customFormat="1" ht="17" customHeight="1" spans="1:9">
      <c r="A66" s="5" t="s">
        <v>10</v>
      </c>
      <c r="B66" s="5" t="s">
        <v>64</v>
      </c>
      <c r="C66" s="5"/>
      <c r="D66" s="10" t="s">
        <v>65</v>
      </c>
      <c r="E66" s="9">
        <f>SUM(E67:E69)</f>
        <v>7581.9</v>
      </c>
      <c r="G66" s="27" t="str">
        <f t="shared" si="0"/>
        <v>20131</v>
      </c>
      <c r="H66" s="27">
        <f t="shared" si="1"/>
        <v>5</v>
      </c>
      <c r="I66" s="27" t="e">
        <v>#N/A</v>
      </c>
    </row>
    <row r="67" s="27" customFormat="1" ht="17" customHeight="1" spans="1:9">
      <c r="A67" s="11" t="s">
        <v>10</v>
      </c>
      <c r="B67" s="11" t="s">
        <v>64</v>
      </c>
      <c r="C67" s="11" t="s">
        <v>12</v>
      </c>
      <c r="D67" s="12" t="s">
        <v>14</v>
      </c>
      <c r="E67" s="42">
        <v>5573.49</v>
      </c>
      <c r="G67" s="27" t="str">
        <f t="shared" si="0"/>
        <v>2013101</v>
      </c>
      <c r="H67" s="27">
        <f t="shared" si="1"/>
        <v>7</v>
      </c>
      <c r="I67" s="27">
        <v>5573.49</v>
      </c>
    </row>
    <row r="68" s="27" customFormat="1" ht="17" customHeight="1" spans="1:9">
      <c r="A68" s="11" t="s">
        <v>10</v>
      </c>
      <c r="B68" s="11" t="s">
        <v>64</v>
      </c>
      <c r="C68" s="11" t="s">
        <v>15</v>
      </c>
      <c r="D68" s="12" t="s">
        <v>16</v>
      </c>
      <c r="E68" s="42">
        <v>669.1</v>
      </c>
      <c r="G68" s="27" t="str">
        <f t="shared" si="0"/>
        <v>2013102</v>
      </c>
      <c r="H68" s="27">
        <f t="shared" si="1"/>
        <v>7</v>
      </c>
      <c r="I68" s="27">
        <v>669.1</v>
      </c>
    </row>
    <row r="69" s="27" customFormat="1" ht="17" customHeight="1" spans="1:9">
      <c r="A69" s="11" t="s">
        <v>10</v>
      </c>
      <c r="B69" s="11" t="s">
        <v>64</v>
      </c>
      <c r="C69" s="11" t="s">
        <v>46</v>
      </c>
      <c r="D69" s="12" t="s">
        <v>66</v>
      </c>
      <c r="E69" s="42">
        <v>1339.31</v>
      </c>
      <c r="G69" s="27" t="str">
        <f t="shared" si="0"/>
        <v>2013199</v>
      </c>
      <c r="H69" s="27">
        <f t="shared" si="1"/>
        <v>7</v>
      </c>
      <c r="I69" s="27">
        <v>1339.31</v>
      </c>
    </row>
    <row r="70" s="27" customFormat="1" ht="17" customHeight="1" spans="1:9">
      <c r="A70" s="5" t="s">
        <v>10</v>
      </c>
      <c r="B70" s="5" t="s">
        <v>67</v>
      </c>
      <c r="C70" s="5"/>
      <c r="D70" s="10" t="s">
        <v>68</v>
      </c>
      <c r="E70" s="9">
        <f>SUM(E71:E73)</f>
        <v>2594.52</v>
      </c>
      <c r="G70" s="27" t="str">
        <f t="shared" si="0"/>
        <v>20132</v>
      </c>
      <c r="H70" s="27">
        <f t="shared" si="1"/>
        <v>5</v>
      </c>
      <c r="I70" s="27" t="e">
        <v>#N/A</v>
      </c>
    </row>
    <row r="71" s="27" customFormat="1" ht="17" customHeight="1" spans="1:9">
      <c r="A71" s="11" t="s">
        <v>10</v>
      </c>
      <c r="B71" s="11" t="s">
        <v>67</v>
      </c>
      <c r="C71" s="11" t="s">
        <v>12</v>
      </c>
      <c r="D71" s="12" t="s">
        <v>14</v>
      </c>
      <c r="E71" s="42">
        <v>1658.08</v>
      </c>
      <c r="G71" s="27" t="str">
        <f t="shared" si="0"/>
        <v>2013201</v>
      </c>
      <c r="H71" s="27">
        <f t="shared" si="1"/>
        <v>7</v>
      </c>
      <c r="I71" s="27">
        <v>1658.08</v>
      </c>
    </row>
    <row r="72" s="27" customFormat="1" ht="17" customHeight="1" spans="1:9">
      <c r="A72" s="11" t="s">
        <v>10</v>
      </c>
      <c r="B72" s="11" t="s">
        <v>67</v>
      </c>
      <c r="C72" s="11" t="s">
        <v>15</v>
      </c>
      <c r="D72" s="12" t="s">
        <v>16</v>
      </c>
      <c r="E72" s="42">
        <v>817.75</v>
      </c>
      <c r="G72" s="27" t="str">
        <f t="shared" ref="G72:G135" si="2">A72&amp;B72&amp;C72</f>
        <v>2013202</v>
      </c>
      <c r="H72" s="27">
        <f t="shared" ref="H72:H135" si="3">LEN(G72)</f>
        <v>7</v>
      </c>
      <c r="I72" s="27">
        <v>817.75</v>
      </c>
    </row>
    <row r="73" s="27" customFormat="1" ht="17" customHeight="1" spans="1:9">
      <c r="A73" s="11" t="s">
        <v>10</v>
      </c>
      <c r="B73" s="11" t="s">
        <v>67</v>
      </c>
      <c r="C73" s="11" t="s">
        <v>46</v>
      </c>
      <c r="D73" s="12" t="s">
        <v>69</v>
      </c>
      <c r="E73" s="42">
        <v>118.69</v>
      </c>
      <c r="G73" s="27" t="str">
        <f t="shared" si="2"/>
        <v>2013299</v>
      </c>
      <c r="H73" s="27">
        <f t="shared" si="3"/>
        <v>7</v>
      </c>
      <c r="I73" s="27">
        <v>118.69</v>
      </c>
    </row>
    <row r="74" s="27" customFormat="1" ht="17" customHeight="1" spans="1:9">
      <c r="A74" s="5" t="s">
        <v>10</v>
      </c>
      <c r="B74" s="5" t="s">
        <v>70</v>
      </c>
      <c r="C74" s="5"/>
      <c r="D74" s="10" t="s">
        <v>71</v>
      </c>
      <c r="E74" s="9">
        <f>SUM(E75:E78)</f>
        <v>1351.15</v>
      </c>
      <c r="G74" s="27" t="str">
        <f t="shared" si="2"/>
        <v>20133</v>
      </c>
      <c r="H74" s="27">
        <f t="shared" si="3"/>
        <v>5</v>
      </c>
      <c r="I74" s="27" t="e">
        <v>#N/A</v>
      </c>
    </row>
    <row r="75" s="27" customFormat="1" ht="17" customHeight="1" spans="1:9">
      <c r="A75" s="11" t="s">
        <v>10</v>
      </c>
      <c r="B75" s="11" t="s">
        <v>70</v>
      </c>
      <c r="C75" s="11" t="s">
        <v>12</v>
      </c>
      <c r="D75" s="12" t="s">
        <v>14</v>
      </c>
      <c r="E75" s="42">
        <v>930.18</v>
      </c>
      <c r="G75" s="27" t="str">
        <f t="shared" si="2"/>
        <v>2013301</v>
      </c>
      <c r="H75" s="27">
        <f t="shared" si="3"/>
        <v>7</v>
      </c>
      <c r="I75" s="27">
        <v>930.18</v>
      </c>
    </row>
    <row r="76" s="27" customFormat="1" ht="17" customHeight="1" spans="1:9">
      <c r="A76" s="11" t="s">
        <v>10</v>
      </c>
      <c r="B76" s="11" t="s">
        <v>70</v>
      </c>
      <c r="C76" s="11" t="s">
        <v>15</v>
      </c>
      <c r="D76" s="12" t="s">
        <v>16</v>
      </c>
      <c r="E76" s="42">
        <v>356.55</v>
      </c>
      <c r="G76" s="27" t="str">
        <f t="shared" si="2"/>
        <v>2013302</v>
      </c>
      <c r="H76" s="27">
        <f t="shared" si="3"/>
        <v>7</v>
      </c>
      <c r="I76" s="27">
        <v>356.55</v>
      </c>
    </row>
    <row r="77" s="27" customFormat="1" ht="17" customHeight="1" spans="1:9">
      <c r="A77" s="11" t="s">
        <v>10</v>
      </c>
      <c r="B77" s="11" t="s">
        <v>70</v>
      </c>
      <c r="C77" s="11" t="s">
        <v>29</v>
      </c>
      <c r="D77" s="12" t="s">
        <v>30</v>
      </c>
      <c r="E77" s="42">
        <v>60.62</v>
      </c>
      <c r="G77" s="27" t="str">
        <f t="shared" si="2"/>
        <v>2013350</v>
      </c>
      <c r="H77" s="27">
        <f t="shared" si="3"/>
        <v>7</v>
      </c>
      <c r="I77" s="27">
        <v>60.62</v>
      </c>
    </row>
    <row r="78" s="27" customFormat="1" ht="17" customHeight="1" spans="1:9">
      <c r="A78" s="11" t="s">
        <v>10</v>
      </c>
      <c r="B78" s="11" t="s">
        <v>70</v>
      </c>
      <c r="C78" s="11" t="s">
        <v>46</v>
      </c>
      <c r="D78" s="12" t="s">
        <v>72</v>
      </c>
      <c r="E78" s="42">
        <v>3.8</v>
      </c>
      <c r="G78" s="27" t="str">
        <f t="shared" si="2"/>
        <v>2013399</v>
      </c>
      <c r="H78" s="27">
        <f t="shared" si="3"/>
        <v>7</v>
      </c>
      <c r="I78" s="27">
        <v>3.8</v>
      </c>
    </row>
    <row r="79" s="27" customFormat="1" ht="17" customHeight="1" spans="1:9">
      <c r="A79" s="5" t="s">
        <v>10</v>
      </c>
      <c r="B79" s="5" t="s">
        <v>73</v>
      </c>
      <c r="C79" s="5"/>
      <c r="D79" s="10" t="s">
        <v>74</v>
      </c>
      <c r="E79" s="9">
        <f>SUM(E80:E84)</f>
        <v>883.77</v>
      </c>
      <c r="G79" s="27" t="str">
        <f t="shared" si="2"/>
        <v>20134</v>
      </c>
      <c r="H79" s="27">
        <f t="shared" si="3"/>
        <v>5</v>
      </c>
      <c r="I79" s="27" t="e">
        <v>#N/A</v>
      </c>
    </row>
    <row r="80" s="27" customFormat="1" ht="17" customHeight="1" spans="1:9">
      <c r="A80" s="11" t="s">
        <v>10</v>
      </c>
      <c r="B80" s="11" t="s">
        <v>73</v>
      </c>
      <c r="C80" s="11" t="s">
        <v>12</v>
      </c>
      <c r="D80" s="12" t="s">
        <v>14</v>
      </c>
      <c r="E80" s="42">
        <v>494.87</v>
      </c>
      <c r="G80" s="27" t="str">
        <f t="shared" si="2"/>
        <v>2013401</v>
      </c>
      <c r="H80" s="27">
        <f t="shared" si="3"/>
        <v>7</v>
      </c>
      <c r="I80" s="27">
        <v>494.87</v>
      </c>
    </row>
    <row r="81" s="27" customFormat="1" ht="17" customHeight="1" spans="1:9">
      <c r="A81" s="11" t="s">
        <v>10</v>
      </c>
      <c r="B81" s="11" t="s">
        <v>73</v>
      </c>
      <c r="C81" s="11" t="s">
        <v>15</v>
      </c>
      <c r="D81" s="12" t="s">
        <v>16</v>
      </c>
      <c r="E81" s="42">
        <v>125.05</v>
      </c>
      <c r="G81" s="27" t="str">
        <f t="shared" si="2"/>
        <v>2013402</v>
      </c>
      <c r="H81" s="27">
        <f t="shared" si="3"/>
        <v>7</v>
      </c>
      <c r="I81" s="27">
        <v>125.05</v>
      </c>
    </row>
    <row r="82" s="27" customFormat="1" ht="17" customHeight="1" spans="1:9">
      <c r="A82" s="11" t="s">
        <v>10</v>
      </c>
      <c r="B82" s="11" t="s">
        <v>73</v>
      </c>
      <c r="C82" s="11" t="s">
        <v>17</v>
      </c>
      <c r="D82" s="12" t="s">
        <v>75</v>
      </c>
      <c r="E82" s="42">
        <v>242.95</v>
      </c>
      <c r="G82" s="27" t="str">
        <f t="shared" si="2"/>
        <v>2013404</v>
      </c>
      <c r="H82" s="27">
        <f t="shared" si="3"/>
        <v>7</v>
      </c>
      <c r="I82" s="27">
        <v>242.95</v>
      </c>
    </row>
    <row r="83" s="27" customFormat="1" ht="17" customHeight="1" spans="1:9">
      <c r="A83" s="11" t="s">
        <v>10</v>
      </c>
      <c r="B83" s="11" t="s">
        <v>73</v>
      </c>
      <c r="C83" s="11" t="s">
        <v>19</v>
      </c>
      <c r="D83" s="12" t="s">
        <v>76</v>
      </c>
      <c r="E83" s="42">
        <v>13.3</v>
      </c>
      <c r="G83" s="27" t="str">
        <f t="shared" si="2"/>
        <v>2013405</v>
      </c>
      <c r="H83" s="27">
        <f t="shared" si="3"/>
        <v>7</v>
      </c>
      <c r="I83" s="27">
        <v>13.3</v>
      </c>
    </row>
    <row r="84" s="27" customFormat="1" ht="17" customHeight="1" spans="1:9">
      <c r="A84" s="11" t="s">
        <v>10</v>
      </c>
      <c r="B84" s="11" t="s">
        <v>73</v>
      </c>
      <c r="C84" s="11" t="s">
        <v>46</v>
      </c>
      <c r="D84" s="12" t="s">
        <v>77</v>
      </c>
      <c r="E84" s="42">
        <v>7.6</v>
      </c>
      <c r="G84" s="27" t="str">
        <f t="shared" si="2"/>
        <v>2013499</v>
      </c>
      <c r="H84" s="27">
        <f t="shared" si="3"/>
        <v>7</v>
      </c>
      <c r="I84" s="27">
        <v>7.6</v>
      </c>
    </row>
    <row r="85" s="27" customFormat="1" ht="17" customHeight="1" spans="1:9">
      <c r="A85" s="5" t="s">
        <v>10</v>
      </c>
      <c r="B85" s="5" t="s">
        <v>78</v>
      </c>
      <c r="C85" s="5"/>
      <c r="D85" s="10" t="s">
        <v>79</v>
      </c>
      <c r="E85" s="9">
        <f>SUM(E86)</f>
        <v>40</v>
      </c>
      <c r="G85" s="27" t="str">
        <f t="shared" si="2"/>
        <v>20136</v>
      </c>
      <c r="H85" s="27">
        <f t="shared" si="3"/>
        <v>5</v>
      </c>
      <c r="I85" s="27" t="e">
        <v>#N/A</v>
      </c>
    </row>
    <row r="86" s="27" customFormat="1" ht="17" customHeight="1" spans="1:9">
      <c r="A86" s="11" t="s">
        <v>10</v>
      </c>
      <c r="B86" s="11" t="s">
        <v>78</v>
      </c>
      <c r="C86" s="11" t="s">
        <v>15</v>
      </c>
      <c r="D86" s="12" t="s">
        <v>16</v>
      </c>
      <c r="E86" s="42">
        <v>40</v>
      </c>
      <c r="G86" s="27" t="str">
        <f t="shared" si="2"/>
        <v>2013602</v>
      </c>
      <c r="H86" s="27">
        <f t="shared" si="3"/>
        <v>7</v>
      </c>
      <c r="I86" s="27">
        <v>40</v>
      </c>
    </row>
    <row r="87" s="27" customFormat="1" ht="17" customHeight="1" spans="1:9">
      <c r="A87" s="5" t="s">
        <v>10</v>
      </c>
      <c r="B87" s="5" t="s">
        <v>80</v>
      </c>
      <c r="C87" s="5"/>
      <c r="D87" s="10" t="s">
        <v>81</v>
      </c>
      <c r="E87" s="9">
        <f>SUM(E88:E90)</f>
        <v>594.22</v>
      </c>
      <c r="G87" s="27" t="str">
        <f t="shared" si="2"/>
        <v>20137</v>
      </c>
      <c r="H87" s="27">
        <f t="shared" si="3"/>
        <v>5</v>
      </c>
      <c r="I87" s="27" t="e">
        <v>#N/A</v>
      </c>
    </row>
    <row r="88" s="27" customFormat="1" ht="17" customHeight="1" spans="1:9">
      <c r="A88" s="11" t="s">
        <v>10</v>
      </c>
      <c r="B88" s="11" t="s">
        <v>80</v>
      </c>
      <c r="C88" s="11" t="s">
        <v>12</v>
      </c>
      <c r="D88" s="12" t="s">
        <v>14</v>
      </c>
      <c r="E88" s="42">
        <v>358.96</v>
      </c>
      <c r="G88" s="27" t="str">
        <f t="shared" si="2"/>
        <v>2013701</v>
      </c>
      <c r="H88" s="27">
        <f t="shared" si="3"/>
        <v>7</v>
      </c>
      <c r="I88" s="27">
        <v>358.96</v>
      </c>
    </row>
    <row r="89" s="27" customFormat="1" ht="17" customHeight="1" spans="1:9">
      <c r="A89" s="11" t="s">
        <v>10</v>
      </c>
      <c r="B89" s="11" t="s">
        <v>80</v>
      </c>
      <c r="C89" s="11" t="s">
        <v>15</v>
      </c>
      <c r="D89" s="12" t="s">
        <v>16</v>
      </c>
      <c r="E89" s="42">
        <v>204.06</v>
      </c>
      <c r="G89" s="27" t="str">
        <f t="shared" si="2"/>
        <v>2013702</v>
      </c>
      <c r="H89" s="27">
        <f t="shared" si="3"/>
        <v>7</v>
      </c>
      <c r="I89" s="27">
        <v>204.06</v>
      </c>
    </row>
    <row r="90" s="27" customFormat="1" ht="17" customHeight="1" spans="1:9">
      <c r="A90" s="11" t="s">
        <v>10</v>
      </c>
      <c r="B90" s="11" t="s">
        <v>80</v>
      </c>
      <c r="C90" s="11" t="s">
        <v>46</v>
      </c>
      <c r="D90" s="12" t="s">
        <v>82</v>
      </c>
      <c r="E90" s="42">
        <v>31.2</v>
      </c>
      <c r="G90" s="27" t="str">
        <f t="shared" si="2"/>
        <v>2013799</v>
      </c>
      <c r="H90" s="27">
        <f t="shared" si="3"/>
        <v>7</v>
      </c>
      <c r="I90" s="27">
        <v>31.2</v>
      </c>
    </row>
    <row r="91" s="27" customFormat="1" ht="17" customHeight="1" spans="1:9">
      <c r="A91" s="5" t="s">
        <v>10</v>
      </c>
      <c r="B91" s="5" t="s">
        <v>83</v>
      </c>
      <c r="C91" s="5"/>
      <c r="D91" s="10" t="s">
        <v>84</v>
      </c>
      <c r="E91" s="9">
        <f>SUM(E92:E98)</f>
        <v>10636.72</v>
      </c>
      <c r="G91" s="27" t="str">
        <f t="shared" si="2"/>
        <v>20138</v>
      </c>
      <c r="H91" s="27">
        <f t="shared" si="3"/>
        <v>5</v>
      </c>
      <c r="I91" s="27" t="e">
        <v>#N/A</v>
      </c>
    </row>
    <row r="92" s="27" customFormat="1" ht="17" customHeight="1" spans="1:9">
      <c r="A92" s="11" t="s">
        <v>10</v>
      </c>
      <c r="B92" s="11" t="s">
        <v>83</v>
      </c>
      <c r="C92" s="11" t="s">
        <v>12</v>
      </c>
      <c r="D92" s="12" t="s">
        <v>14</v>
      </c>
      <c r="E92" s="42">
        <v>7374.85</v>
      </c>
      <c r="G92" s="27" t="str">
        <f t="shared" si="2"/>
        <v>2013801</v>
      </c>
      <c r="H92" s="27">
        <f t="shared" si="3"/>
        <v>7</v>
      </c>
      <c r="I92" s="27">
        <v>7374.85</v>
      </c>
    </row>
    <row r="93" s="27" customFormat="1" ht="17" customHeight="1" spans="1:9">
      <c r="A93" s="11" t="s">
        <v>10</v>
      </c>
      <c r="B93" s="11" t="s">
        <v>83</v>
      </c>
      <c r="C93" s="11" t="s">
        <v>15</v>
      </c>
      <c r="D93" s="12" t="s">
        <v>16</v>
      </c>
      <c r="E93" s="42">
        <v>265.64</v>
      </c>
      <c r="G93" s="27" t="str">
        <f t="shared" si="2"/>
        <v>2013802</v>
      </c>
      <c r="H93" s="27">
        <f t="shared" si="3"/>
        <v>7</v>
      </c>
      <c r="I93" s="27">
        <v>265.64</v>
      </c>
    </row>
    <row r="94" s="27" customFormat="1" ht="17" customHeight="1" spans="1:9">
      <c r="A94" s="11" t="s">
        <v>10</v>
      </c>
      <c r="B94" s="11" t="s">
        <v>83</v>
      </c>
      <c r="C94" s="11" t="s">
        <v>17</v>
      </c>
      <c r="D94" s="12" t="s">
        <v>85</v>
      </c>
      <c r="E94" s="42">
        <v>23.09</v>
      </c>
      <c r="G94" s="27" t="str">
        <f t="shared" si="2"/>
        <v>2013804</v>
      </c>
      <c r="H94" s="27">
        <f t="shared" si="3"/>
        <v>7</v>
      </c>
      <c r="I94" s="27">
        <v>23.09</v>
      </c>
    </row>
    <row r="95" s="27" customFormat="1" ht="17" customHeight="1" spans="1:9">
      <c r="A95" s="11" t="s">
        <v>10</v>
      </c>
      <c r="B95" s="11" t="s">
        <v>83</v>
      </c>
      <c r="C95" s="11" t="s">
        <v>19</v>
      </c>
      <c r="D95" s="12" t="s">
        <v>86</v>
      </c>
      <c r="E95" s="42">
        <v>421.89</v>
      </c>
      <c r="G95" s="27" t="str">
        <f t="shared" si="2"/>
        <v>2013805</v>
      </c>
      <c r="H95" s="27">
        <f t="shared" si="3"/>
        <v>7</v>
      </c>
      <c r="I95" s="27">
        <v>421.89</v>
      </c>
    </row>
    <row r="96" s="27" customFormat="1" ht="17" customHeight="1" spans="1:9">
      <c r="A96" s="11" t="s">
        <v>10</v>
      </c>
      <c r="B96" s="11" t="s">
        <v>83</v>
      </c>
      <c r="C96" s="11" t="s">
        <v>87</v>
      </c>
      <c r="D96" s="12" t="s">
        <v>88</v>
      </c>
      <c r="E96" s="42">
        <v>122.6</v>
      </c>
      <c r="G96" s="27" t="str">
        <f t="shared" si="2"/>
        <v>2013810</v>
      </c>
      <c r="H96" s="27">
        <f t="shared" si="3"/>
        <v>7</v>
      </c>
      <c r="I96" s="27">
        <v>122.6</v>
      </c>
    </row>
    <row r="97" s="27" customFormat="1" ht="17" customHeight="1" spans="1:9">
      <c r="A97" s="11" t="s">
        <v>10</v>
      </c>
      <c r="B97" s="11" t="s">
        <v>83</v>
      </c>
      <c r="C97" s="11" t="s">
        <v>89</v>
      </c>
      <c r="D97" s="12" t="s">
        <v>90</v>
      </c>
      <c r="E97" s="42">
        <v>23.09</v>
      </c>
      <c r="G97" s="27" t="str">
        <f t="shared" si="2"/>
        <v>2013816</v>
      </c>
      <c r="H97" s="27">
        <f t="shared" si="3"/>
        <v>7</v>
      </c>
      <c r="I97" s="27">
        <v>23.09</v>
      </c>
    </row>
    <row r="98" s="27" customFormat="1" ht="17" customHeight="1" spans="1:9">
      <c r="A98" s="11" t="s">
        <v>10</v>
      </c>
      <c r="B98" s="11" t="s">
        <v>83</v>
      </c>
      <c r="C98" s="11" t="s">
        <v>29</v>
      </c>
      <c r="D98" s="12" t="s">
        <v>30</v>
      </c>
      <c r="E98" s="42">
        <v>2405.56</v>
      </c>
      <c r="G98" s="27" t="str">
        <f t="shared" si="2"/>
        <v>2013850</v>
      </c>
      <c r="H98" s="27">
        <f t="shared" si="3"/>
        <v>7</v>
      </c>
      <c r="I98" s="27">
        <v>2405.56</v>
      </c>
    </row>
    <row r="99" s="27" customFormat="1" ht="17" customHeight="1" spans="1:9">
      <c r="A99" s="5" t="s">
        <v>10</v>
      </c>
      <c r="B99" s="5" t="s">
        <v>91</v>
      </c>
      <c r="C99" s="5"/>
      <c r="D99" s="10" t="s">
        <v>92</v>
      </c>
      <c r="E99" s="9">
        <f>SUM(E100:E101)</f>
        <v>1586.04</v>
      </c>
      <c r="G99" s="27" t="str">
        <f t="shared" si="2"/>
        <v>20139</v>
      </c>
      <c r="H99" s="27">
        <f t="shared" si="3"/>
        <v>5</v>
      </c>
      <c r="I99" s="27" t="e">
        <v>#N/A</v>
      </c>
    </row>
    <row r="100" s="27" customFormat="1" ht="17" customHeight="1" spans="1:9">
      <c r="A100" s="11" t="s">
        <v>10</v>
      </c>
      <c r="B100" s="11" t="s">
        <v>91</v>
      </c>
      <c r="C100" s="11" t="s">
        <v>12</v>
      </c>
      <c r="D100" s="12" t="s">
        <v>14</v>
      </c>
      <c r="E100" s="42">
        <v>466.44</v>
      </c>
      <c r="G100" s="27" t="str">
        <f t="shared" si="2"/>
        <v>2013901</v>
      </c>
      <c r="H100" s="27">
        <f t="shared" si="3"/>
        <v>7</v>
      </c>
      <c r="I100" s="27">
        <v>466.44</v>
      </c>
    </row>
    <row r="101" s="27" customFormat="1" ht="17" customHeight="1" spans="1:9">
      <c r="A101" s="11" t="s">
        <v>10</v>
      </c>
      <c r="B101" s="11" t="s">
        <v>91</v>
      </c>
      <c r="C101" s="11" t="s">
        <v>15</v>
      </c>
      <c r="D101" s="12" t="s">
        <v>16</v>
      </c>
      <c r="E101" s="42">
        <v>1119.6</v>
      </c>
      <c r="G101" s="27" t="str">
        <f t="shared" si="2"/>
        <v>2013902</v>
      </c>
      <c r="H101" s="27">
        <f t="shared" si="3"/>
        <v>7</v>
      </c>
      <c r="I101" s="27">
        <v>1119.6</v>
      </c>
    </row>
    <row r="102" s="27" customFormat="1" ht="17" customHeight="1" spans="1:9">
      <c r="A102" s="5" t="s">
        <v>10</v>
      </c>
      <c r="B102" s="5" t="s">
        <v>93</v>
      </c>
      <c r="C102" s="5"/>
      <c r="D102" s="10" t="s">
        <v>94</v>
      </c>
      <c r="E102" s="9">
        <f>SUM(E103:E104)</f>
        <v>1093.38</v>
      </c>
      <c r="G102" s="27" t="str">
        <f t="shared" si="2"/>
        <v>20140</v>
      </c>
      <c r="H102" s="27">
        <f t="shared" si="3"/>
        <v>5</v>
      </c>
      <c r="I102" s="27" t="e">
        <v>#N/A</v>
      </c>
    </row>
    <row r="103" s="27" customFormat="1" ht="17" customHeight="1" spans="1:9">
      <c r="A103" s="11" t="s">
        <v>10</v>
      </c>
      <c r="B103" s="11" t="s">
        <v>93</v>
      </c>
      <c r="C103" s="11" t="s">
        <v>12</v>
      </c>
      <c r="D103" s="12" t="s">
        <v>14</v>
      </c>
      <c r="E103" s="43">
        <v>553.01</v>
      </c>
      <c r="G103" s="27" t="str">
        <f t="shared" si="2"/>
        <v>2014001</v>
      </c>
      <c r="H103" s="27">
        <f t="shared" si="3"/>
        <v>7</v>
      </c>
      <c r="I103" s="27">
        <v>553.01</v>
      </c>
    </row>
    <row r="104" s="27" customFormat="1" ht="17" customHeight="1" spans="1:9">
      <c r="A104" s="11" t="s">
        <v>10</v>
      </c>
      <c r="B104" s="11" t="s">
        <v>93</v>
      </c>
      <c r="C104" s="11" t="s">
        <v>17</v>
      </c>
      <c r="D104" s="12" t="s">
        <v>95</v>
      </c>
      <c r="E104" s="42">
        <v>540.37</v>
      </c>
      <c r="G104" s="27" t="str">
        <f t="shared" si="2"/>
        <v>2014004</v>
      </c>
      <c r="H104" s="27">
        <f t="shared" si="3"/>
        <v>7</v>
      </c>
      <c r="I104" s="27">
        <v>540.37</v>
      </c>
    </row>
    <row r="105" s="27" customFormat="1" ht="17" customHeight="1" spans="1:9">
      <c r="A105" s="5" t="s">
        <v>10</v>
      </c>
      <c r="B105" s="5" t="s">
        <v>96</v>
      </c>
      <c r="C105" s="5"/>
      <c r="D105" s="10" t="s">
        <v>97</v>
      </c>
      <c r="E105" s="9">
        <f>SUM(E106:E107)</f>
        <v>1886.65</v>
      </c>
      <c r="G105" s="27" t="str">
        <f t="shared" si="2"/>
        <v>20141</v>
      </c>
      <c r="H105" s="27">
        <f t="shared" si="3"/>
        <v>5</v>
      </c>
      <c r="I105" s="27" t="e">
        <v>#N/A</v>
      </c>
    </row>
    <row r="106" s="27" customFormat="1" ht="17" customHeight="1" spans="1:9">
      <c r="A106" s="11" t="s">
        <v>10</v>
      </c>
      <c r="B106" s="11" t="s">
        <v>96</v>
      </c>
      <c r="C106" s="11" t="s">
        <v>12</v>
      </c>
      <c r="D106" s="12" t="s">
        <v>14</v>
      </c>
      <c r="E106" s="42">
        <v>969.05</v>
      </c>
      <c r="G106" s="27" t="str">
        <f t="shared" si="2"/>
        <v>2014101</v>
      </c>
      <c r="H106" s="27">
        <f t="shared" si="3"/>
        <v>7</v>
      </c>
      <c r="I106" s="27">
        <v>969.05</v>
      </c>
    </row>
    <row r="107" s="27" customFormat="1" ht="17" customHeight="1" spans="1:9">
      <c r="A107" s="11" t="s">
        <v>10</v>
      </c>
      <c r="B107" s="11" t="s">
        <v>96</v>
      </c>
      <c r="C107" s="11" t="s">
        <v>15</v>
      </c>
      <c r="D107" s="12" t="s">
        <v>16</v>
      </c>
      <c r="E107" s="42">
        <v>917.6</v>
      </c>
      <c r="G107" s="27" t="str">
        <f t="shared" si="2"/>
        <v>2014102</v>
      </c>
      <c r="H107" s="27">
        <f t="shared" si="3"/>
        <v>7</v>
      </c>
      <c r="I107" s="27">
        <v>917.6</v>
      </c>
    </row>
    <row r="108" s="27" customFormat="1" ht="17" customHeight="1" spans="1:9">
      <c r="A108" s="5" t="s">
        <v>10</v>
      </c>
      <c r="B108" s="5" t="s">
        <v>46</v>
      </c>
      <c r="C108" s="5"/>
      <c r="D108" s="10" t="s">
        <v>98</v>
      </c>
      <c r="E108" s="9">
        <f>SUM(E109)</f>
        <v>68025.9</v>
      </c>
      <c r="G108" s="27" t="str">
        <f t="shared" si="2"/>
        <v>20199</v>
      </c>
      <c r="H108" s="27">
        <f t="shared" si="3"/>
        <v>5</v>
      </c>
      <c r="I108" s="27" t="e">
        <v>#N/A</v>
      </c>
    </row>
    <row r="109" s="27" customFormat="1" ht="17" customHeight="1" spans="1:9">
      <c r="A109" s="11" t="s">
        <v>10</v>
      </c>
      <c r="B109" s="11" t="s">
        <v>46</v>
      </c>
      <c r="C109" s="11" t="s">
        <v>46</v>
      </c>
      <c r="D109" s="12" t="s">
        <v>99</v>
      </c>
      <c r="E109" s="42">
        <v>68025.9</v>
      </c>
      <c r="F109" s="27">
        <v>10000</v>
      </c>
      <c r="G109" s="27" t="str">
        <f t="shared" si="2"/>
        <v>2019999</v>
      </c>
      <c r="H109" s="27">
        <f t="shared" si="3"/>
        <v>7</v>
      </c>
      <c r="I109" s="27">
        <v>68025.9</v>
      </c>
    </row>
    <row r="110" s="27" customFormat="1" ht="17" customHeight="1" spans="1:9">
      <c r="A110" s="5" t="s">
        <v>100</v>
      </c>
      <c r="B110" s="5"/>
      <c r="C110" s="5"/>
      <c r="D110" s="10" t="s">
        <v>101</v>
      </c>
      <c r="E110" s="9">
        <f>E111+E114</f>
        <v>5836.5</v>
      </c>
      <c r="G110" s="27" t="str">
        <f t="shared" si="2"/>
        <v>203</v>
      </c>
      <c r="H110" s="27">
        <f t="shared" si="3"/>
        <v>3</v>
      </c>
      <c r="I110" s="27" t="e">
        <v>#N/A</v>
      </c>
    </row>
    <row r="111" s="27" customFormat="1" ht="17" customHeight="1" spans="1:9">
      <c r="A111" s="5" t="s">
        <v>100</v>
      </c>
      <c r="B111" s="5" t="s">
        <v>38</v>
      </c>
      <c r="C111" s="5"/>
      <c r="D111" s="10" t="s">
        <v>102</v>
      </c>
      <c r="E111" s="9">
        <f>SUM(E112:E113)</f>
        <v>5195.5</v>
      </c>
      <c r="G111" s="27" t="str">
        <f t="shared" si="2"/>
        <v>20306</v>
      </c>
      <c r="H111" s="27">
        <f t="shared" si="3"/>
        <v>5</v>
      </c>
      <c r="I111" s="27" t="e">
        <v>#N/A</v>
      </c>
    </row>
    <row r="112" s="27" customFormat="1" ht="17" customHeight="1" spans="1:9">
      <c r="A112" s="11" t="s">
        <v>100</v>
      </c>
      <c r="B112" s="11" t="s">
        <v>38</v>
      </c>
      <c r="C112" s="11" t="s">
        <v>25</v>
      </c>
      <c r="D112" s="12" t="s">
        <v>103</v>
      </c>
      <c r="E112" s="42">
        <v>695.5</v>
      </c>
      <c r="G112" s="27" t="str">
        <f t="shared" si="2"/>
        <v>2030603</v>
      </c>
      <c r="H112" s="27">
        <f t="shared" si="3"/>
        <v>7</v>
      </c>
      <c r="I112" s="27">
        <v>695.5</v>
      </c>
    </row>
    <row r="113" s="27" customFormat="1" ht="17" customHeight="1" spans="1:9">
      <c r="A113" s="11" t="s">
        <v>100</v>
      </c>
      <c r="B113" s="11" t="s">
        <v>38</v>
      </c>
      <c r="C113" s="11" t="s">
        <v>46</v>
      </c>
      <c r="D113" s="12" t="s">
        <v>104</v>
      </c>
      <c r="E113" s="42">
        <v>4500</v>
      </c>
      <c r="G113" s="27" t="str">
        <f t="shared" si="2"/>
        <v>2030699</v>
      </c>
      <c r="H113" s="27">
        <f t="shared" si="3"/>
        <v>7</v>
      </c>
      <c r="I113" s="27">
        <v>4500</v>
      </c>
    </row>
    <row r="114" s="27" customFormat="1" ht="17" customHeight="1" spans="1:9">
      <c r="A114" s="5" t="s">
        <v>100</v>
      </c>
      <c r="B114" s="5" t="s">
        <v>46</v>
      </c>
      <c r="C114" s="5"/>
      <c r="D114" s="10" t="s">
        <v>105</v>
      </c>
      <c r="E114" s="9">
        <f>SUM(E115)</f>
        <v>641</v>
      </c>
      <c r="G114" s="27" t="str">
        <f t="shared" si="2"/>
        <v>20399</v>
      </c>
      <c r="H114" s="27">
        <f t="shared" si="3"/>
        <v>5</v>
      </c>
      <c r="I114" s="27" t="e">
        <v>#N/A</v>
      </c>
    </row>
    <row r="115" s="27" customFormat="1" ht="17" customHeight="1" spans="1:9">
      <c r="A115" s="11" t="s">
        <v>100</v>
      </c>
      <c r="B115" s="11" t="s">
        <v>46</v>
      </c>
      <c r="C115" s="11" t="s">
        <v>46</v>
      </c>
      <c r="D115" s="12" t="s">
        <v>106</v>
      </c>
      <c r="E115" s="42">
        <v>641</v>
      </c>
      <c r="G115" s="27" t="str">
        <f t="shared" si="2"/>
        <v>2039999</v>
      </c>
      <c r="H115" s="27">
        <f t="shared" si="3"/>
        <v>7</v>
      </c>
      <c r="I115" s="27">
        <v>641</v>
      </c>
    </row>
    <row r="116" s="27" customFormat="1" ht="17" customHeight="1" spans="1:9">
      <c r="A116" s="5" t="s">
        <v>107</v>
      </c>
      <c r="B116" s="5"/>
      <c r="C116" s="5"/>
      <c r="D116" s="10" t="s">
        <v>108</v>
      </c>
      <c r="E116" s="9">
        <f>E117+E122+E125+E133+E140</f>
        <v>90479.93</v>
      </c>
      <c r="G116" s="27" t="str">
        <f t="shared" si="2"/>
        <v>204</v>
      </c>
      <c r="H116" s="27">
        <f t="shared" si="3"/>
        <v>3</v>
      </c>
      <c r="I116" s="27" t="e">
        <v>#N/A</v>
      </c>
    </row>
    <row r="117" s="27" customFormat="1" ht="17" customHeight="1" spans="1:9">
      <c r="A117" s="5" t="s">
        <v>107</v>
      </c>
      <c r="B117" s="5" t="s">
        <v>15</v>
      </c>
      <c r="C117" s="5"/>
      <c r="D117" s="10" t="s">
        <v>109</v>
      </c>
      <c r="E117" s="9">
        <f>SUM(E118:E121)</f>
        <v>81833.9</v>
      </c>
      <c r="G117" s="27" t="str">
        <f t="shared" si="2"/>
        <v>20402</v>
      </c>
      <c r="H117" s="27">
        <f t="shared" si="3"/>
        <v>5</v>
      </c>
      <c r="I117" s="27" t="e">
        <v>#N/A</v>
      </c>
    </row>
    <row r="118" s="27" customFormat="1" ht="17" customHeight="1" spans="1:9">
      <c r="A118" s="11" t="s">
        <v>107</v>
      </c>
      <c r="B118" s="11" t="s">
        <v>15</v>
      </c>
      <c r="C118" s="11" t="s">
        <v>12</v>
      </c>
      <c r="D118" s="12" t="s">
        <v>14</v>
      </c>
      <c r="E118" s="42">
        <v>65689.09</v>
      </c>
      <c r="G118" s="27" t="str">
        <f t="shared" si="2"/>
        <v>2040201</v>
      </c>
      <c r="H118" s="27">
        <f t="shared" si="3"/>
        <v>7</v>
      </c>
      <c r="I118" s="27">
        <v>65689.09</v>
      </c>
    </row>
    <row r="119" s="27" customFormat="1" ht="17" customHeight="1" spans="1:9">
      <c r="A119" s="11" t="s">
        <v>107</v>
      </c>
      <c r="B119" s="11" t="s">
        <v>15</v>
      </c>
      <c r="C119" s="11" t="s">
        <v>15</v>
      </c>
      <c r="D119" s="12" t="s">
        <v>16</v>
      </c>
      <c r="E119" s="42">
        <v>2023.4</v>
      </c>
      <c r="G119" s="27" t="str">
        <f t="shared" si="2"/>
        <v>2040202</v>
      </c>
      <c r="H119" s="27">
        <f t="shared" si="3"/>
        <v>7</v>
      </c>
      <c r="I119" s="27">
        <v>2023.4</v>
      </c>
    </row>
    <row r="120" s="27" customFormat="1" ht="17" customHeight="1" spans="1:9">
      <c r="A120" s="11" t="s">
        <v>107</v>
      </c>
      <c r="B120" s="11" t="s">
        <v>15</v>
      </c>
      <c r="C120" s="11" t="s">
        <v>110</v>
      </c>
      <c r="D120" s="12" t="s">
        <v>111</v>
      </c>
      <c r="E120" s="42">
        <v>1117.5</v>
      </c>
      <c r="G120" s="27" t="str">
        <f t="shared" si="2"/>
        <v>2040220</v>
      </c>
      <c r="H120" s="27">
        <f t="shared" si="3"/>
        <v>7</v>
      </c>
      <c r="I120" s="27">
        <v>1117.5</v>
      </c>
    </row>
    <row r="121" s="27" customFormat="1" ht="17" customHeight="1" spans="1:9">
      <c r="A121" s="11" t="s">
        <v>107</v>
      </c>
      <c r="B121" s="11" t="s">
        <v>15</v>
      </c>
      <c r="C121" s="11" t="s">
        <v>46</v>
      </c>
      <c r="D121" s="12" t="s">
        <v>112</v>
      </c>
      <c r="E121" s="42">
        <v>13003.91</v>
      </c>
      <c r="G121" s="27" t="str">
        <f t="shared" si="2"/>
        <v>2040299</v>
      </c>
      <c r="H121" s="27">
        <f t="shared" si="3"/>
        <v>7</v>
      </c>
      <c r="I121" s="27">
        <v>13003.91</v>
      </c>
    </row>
    <row r="122" s="27" customFormat="1" ht="17" customHeight="1" spans="1:9">
      <c r="A122" s="5" t="s">
        <v>107</v>
      </c>
      <c r="B122" s="5" t="s">
        <v>25</v>
      </c>
      <c r="C122" s="5"/>
      <c r="D122" s="10" t="s">
        <v>113</v>
      </c>
      <c r="E122" s="9">
        <f>SUM(E123:E124)</f>
        <v>348</v>
      </c>
      <c r="G122" s="27" t="str">
        <f t="shared" si="2"/>
        <v>20403</v>
      </c>
      <c r="H122" s="27">
        <f t="shared" si="3"/>
        <v>5</v>
      </c>
      <c r="I122" s="27" t="e">
        <v>#N/A</v>
      </c>
    </row>
    <row r="123" s="27" customFormat="1" ht="17" customHeight="1" spans="1:9">
      <c r="A123" s="11" t="s">
        <v>107</v>
      </c>
      <c r="B123" s="11" t="s">
        <v>25</v>
      </c>
      <c r="C123" s="11" t="s">
        <v>15</v>
      </c>
      <c r="D123" s="12" t="s">
        <v>16</v>
      </c>
      <c r="E123" s="42">
        <v>8</v>
      </c>
      <c r="G123" s="27" t="str">
        <f t="shared" si="2"/>
        <v>2040302</v>
      </c>
      <c r="H123" s="27">
        <f t="shared" si="3"/>
        <v>7</v>
      </c>
      <c r="I123" s="27">
        <v>8</v>
      </c>
    </row>
    <row r="124" s="27" customFormat="1" ht="17" customHeight="1" spans="1:9">
      <c r="A124" s="11" t="s">
        <v>107</v>
      </c>
      <c r="B124" s="11" t="s">
        <v>25</v>
      </c>
      <c r="C124" s="11" t="s">
        <v>46</v>
      </c>
      <c r="D124" s="12" t="s">
        <v>114</v>
      </c>
      <c r="E124" s="42">
        <v>340</v>
      </c>
      <c r="G124" s="27" t="str">
        <f t="shared" si="2"/>
        <v>2040399</v>
      </c>
      <c r="H124" s="27">
        <f t="shared" si="3"/>
        <v>7</v>
      </c>
      <c r="I124" s="27">
        <v>340</v>
      </c>
    </row>
    <row r="125" s="27" customFormat="1" ht="17" customHeight="1" spans="1:9">
      <c r="A125" s="5" t="s">
        <v>107</v>
      </c>
      <c r="B125" s="5" t="s">
        <v>38</v>
      </c>
      <c r="C125" s="5"/>
      <c r="D125" s="10" t="s">
        <v>115</v>
      </c>
      <c r="E125" s="9">
        <f>SUM(E126:E132)</f>
        <v>4234.59</v>
      </c>
      <c r="G125" s="27" t="str">
        <f t="shared" si="2"/>
        <v>20406</v>
      </c>
      <c r="H125" s="27">
        <f t="shared" si="3"/>
        <v>5</v>
      </c>
      <c r="I125" s="27" t="e">
        <v>#N/A</v>
      </c>
    </row>
    <row r="126" s="27" customFormat="1" ht="17" customHeight="1" spans="1:9">
      <c r="A126" s="11" t="s">
        <v>107</v>
      </c>
      <c r="B126" s="11" t="s">
        <v>38</v>
      </c>
      <c r="C126" s="11" t="s">
        <v>12</v>
      </c>
      <c r="D126" s="12" t="s">
        <v>14</v>
      </c>
      <c r="E126" s="42">
        <v>3581.49</v>
      </c>
      <c r="G126" s="27" t="str">
        <f t="shared" si="2"/>
        <v>2040601</v>
      </c>
      <c r="H126" s="27">
        <f t="shared" si="3"/>
        <v>7</v>
      </c>
      <c r="I126" s="27">
        <v>3581.49</v>
      </c>
    </row>
    <row r="127" s="27" customFormat="1" ht="17" customHeight="1" spans="1:9">
      <c r="A127" s="11" t="s">
        <v>107</v>
      </c>
      <c r="B127" s="11" t="s">
        <v>38</v>
      </c>
      <c r="C127" s="11" t="s">
        <v>15</v>
      </c>
      <c r="D127" s="12" t="s">
        <v>16</v>
      </c>
      <c r="E127" s="42">
        <v>272</v>
      </c>
      <c r="G127" s="27" t="str">
        <f t="shared" si="2"/>
        <v>2040602</v>
      </c>
      <c r="H127" s="27">
        <f t="shared" si="3"/>
        <v>7</v>
      </c>
      <c r="I127" s="27">
        <v>272</v>
      </c>
    </row>
    <row r="128" s="27" customFormat="1" ht="17" customHeight="1" spans="1:9">
      <c r="A128" s="11" t="s">
        <v>107</v>
      </c>
      <c r="B128" s="11" t="s">
        <v>38</v>
      </c>
      <c r="C128" s="11" t="s">
        <v>17</v>
      </c>
      <c r="D128" s="12" t="s">
        <v>116</v>
      </c>
      <c r="E128" s="42">
        <v>70.7</v>
      </c>
      <c r="G128" s="27" t="str">
        <f t="shared" si="2"/>
        <v>2040604</v>
      </c>
      <c r="H128" s="27">
        <f t="shared" si="3"/>
        <v>7</v>
      </c>
      <c r="I128" s="27">
        <v>70.7</v>
      </c>
    </row>
    <row r="129" s="27" customFormat="1" ht="17" customHeight="1" spans="1:9">
      <c r="A129" s="11" t="s">
        <v>107</v>
      </c>
      <c r="B129" s="11" t="s">
        <v>38</v>
      </c>
      <c r="C129" s="11" t="s">
        <v>19</v>
      </c>
      <c r="D129" s="12" t="s">
        <v>117</v>
      </c>
      <c r="E129" s="42">
        <v>164.4</v>
      </c>
      <c r="G129" s="27" t="str">
        <f t="shared" si="2"/>
        <v>2040605</v>
      </c>
      <c r="H129" s="27">
        <f t="shared" si="3"/>
        <v>7</v>
      </c>
      <c r="I129" s="27">
        <v>164.4</v>
      </c>
    </row>
    <row r="130" s="27" customFormat="1" ht="17" customHeight="1" spans="1:9">
      <c r="A130" s="11" t="s">
        <v>107</v>
      </c>
      <c r="B130" s="11" t="s">
        <v>38</v>
      </c>
      <c r="C130" s="11" t="s">
        <v>35</v>
      </c>
      <c r="D130" s="12" t="s">
        <v>118</v>
      </c>
      <c r="E130" s="42">
        <v>16</v>
      </c>
      <c r="G130" s="27" t="str">
        <f t="shared" si="2"/>
        <v>2040607</v>
      </c>
      <c r="H130" s="27">
        <f t="shared" si="3"/>
        <v>7</v>
      </c>
      <c r="I130" s="27">
        <v>16</v>
      </c>
    </row>
    <row r="131" s="27" customFormat="1" ht="17" customHeight="1" spans="1:9">
      <c r="A131" s="11" t="s">
        <v>107</v>
      </c>
      <c r="B131" s="11" t="s">
        <v>38</v>
      </c>
      <c r="C131" s="11" t="s">
        <v>21</v>
      </c>
      <c r="D131" s="12" t="s">
        <v>119</v>
      </c>
      <c r="E131" s="42">
        <v>48</v>
      </c>
      <c r="G131" s="27" t="str">
        <f t="shared" si="2"/>
        <v>2040608</v>
      </c>
      <c r="H131" s="27">
        <f t="shared" si="3"/>
        <v>7</v>
      </c>
      <c r="I131" s="27">
        <v>48</v>
      </c>
    </row>
    <row r="132" s="27" customFormat="1" ht="17" customHeight="1" spans="1:9">
      <c r="A132" s="11" t="s">
        <v>107</v>
      </c>
      <c r="B132" s="11" t="s">
        <v>38</v>
      </c>
      <c r="C132" s="11" t="s">
        <v>120</v>
      </c>
      <c r="D132" s="12" t="s">
        <v>121</v>
      </c>
      <c r="E132" s="42">
        <v>82</v>
      </c>
      <c r="G132" s="27" t="str">
        <f t="shared" si="2"/>
        <v>2040612</v>
      </c>
      <c r="H132" s="27">
        <f t="shared" si="3"/>
        <v>7</v>
      </c>
      <c r="I132" s="27">
        <v>82</v>
      </c>
    </row>
    <row r="133" s="27" customFormat="1" ht="17" customHeight="1" spans="1:9">
      <c r="A133" s="5" t="s">
        <v>107</v>
      </c>
      <c r="B133" s="5" t="s">
        <v>21</v>
      </c>
      <c r="C133" s="5"/>
      <c r="D133" s="10" t="s">
        <v>122</v>
      </c>
      <c r="E133" s="9">
        <f>SUM(E134:E139)</f>
        <v>4044.44</v>
      </c>
      <c r="G133" s="27" t="str">
        <f t="shared" si="2"/>
        <v>20408</v>
      </c>
      <c r="H133" s="27">
        <f t="shared" si="3"/>
        <v>5</v>
      </c>
      <c r="I133" s="27" t="e">
        <v>#N/A</v>
      </c>
    </row>
    <row r="134" s="27" customFormat="1" ht="17" customHeight="1" spans="1:9">
      <c r="A134" s="11" t="s">
        <v>107</v>
      </c>
      <c r="B134" s="11" t="s">
        <v>21</v>
      </c>
      <c r="C134" s="11" t="s">
        <v>12</v>
      </c>
      <c r="D134" s="12" t="s">
        <v>14</v>
      </c>
      <c r="E134" s="42">
        <v>3375.34</v>
      </c>
      <c r="G134" s="27" t="str">
        <f t="shared" si="2"/>
        <v>2040801</v>
      </c>
      <c r="H134" s="27">
        <f t="shared" si="3"/>
        <v>7</v>
      </c>
      <c r="I134" s="27">
        <v>3375.34</v>
      </c>
    </row>
    <row r="135" s="27" customFormat="1" ht="17" customHeight="1" spans="1:9">
      <c r="A135" s="11" t="s">
        <v>107</v>
      </c>
      <c r="B135" s="11" t="s">
        <v>21</v>
      </c>
      <c r="C135" s="11" t="s">
        <v>15</v>
      </c>
      <c r="D135" s="12" t="s">
        <v>16</v>
      </c>
      <c r="E135" s="42">
        <v>313.28</v>
      </c>
      <c r="G135" s="27" t="str">
        <f t="shared" si="2"/>
        <v>2040802</v>
      </c>
      <c r="H135" s="27">
        <f t="shared" si="3"/>
        <v>7</v>
      </c>
      <c r="I135" s="27">
        <v>313.28</v>
      </c>
    </row>
    <row r="136" s="27" customFormat="1" ht="17" customHeight="1" spans="1:9">
      <c r="A136" s="11" t="s">
        <v>107</v>
      </c>
      <c r="B136" s="11" t="s">
        <v>21</v>
      </c>
      <c r="C136" s="11" t="s">
        <v>17</v>
      </c>
      <c r="D136" s="12" t="s">
        <v>123</v>
      </c>
      <c r="E136" s="42">
        <v>270.18</v>
      </c>
      <c r="G136" s="27" t="str">
        <f t="shared" ref="G136:G199" si="4">A136&amp;B136&amp;C136</f>
        <v>2040804</v>
      </c>
      <c r="H136" s="27">
        <f t="shared" ref="H136:H199" si="5">LEN(G136)</f>
        <v>7</v>
      </c>
      <c r="I136" s="27">
        <v>270.18</v>
      </c>
    </row>
    <row r="137" s="27" customFormat="1" ht="17" customHeight="1" spans="1:9">
      <c r="A137" s="11" t="s">
        <v>107</v>
      </c>
      <c r="B137" s="11" t="s">
        <v>21</v>
      </c>
      <c r="C137" s="11" t="s">
        <v>19</v>
      </c>
      <c r="D137" s="12" t="s">
        <v>124</v>
      </c>
      <c r="E137" s="42">
        <v>30.64</v>
      </c>
      <c r="G137" s="27" t="str">
        <f t="shared" si="4"/>
        <v>2040805</v>
      </c>
      <c r="H137" s="27">
        <f t="shared" si="5"/>
        <v>7</v>
      </c>
      <c r="I137" s="27">
        <v>30.64</v>
      </c>
    </row>
    <row r="138" s="27" customFormat="1" ht="17" customHeight="1" spans="1:9">
      <c r="A138" s="11" t="s">
        <v>107</v>
      </c>
      <c r="B138" s="11" t="s">
        <v>21</v>
      </c>
      <c r="C138" s="11" t="s">
        <v>38</v>
      </c>
      <c r="D138" s="12" t="s">
        <v>125</v>
      </c>
      <c r="E138" s="42">
        <v>10</v>
      </c>
      <c r="G138" s="27" t="str">
        <f t="shared" si="4"/>
        <v>2040806</v>
      </c>
      <c r="H138" s="27">
        <f t="shared" si="5"/>
        <v>7</v>
      </c>
      <c r="I138" s="27">
        <v>10</v>
      </c>
    </row>
    <row r="139" s="27" customFormat="1" ht="17" customHeight="1" spans="1:9">
      <c r="A139" s="11" t="s">
        <v>107</v>
      </c>
      <c r="B139" s="11" t="s">
        <v>21</v>
      </c>
      <c r="C139" s="11" t="s">
        <v>46</v>
      </c>
      <c r="D139" s="12" t="s">
        <v>126</v>
      </c>
      <c r="E139" s="42">
        <v>45</v>
      </c>
      <c r="G139" s="27" t="str">
        <f t="shared" si="4"/>
        <v>2040899</v>
      </c>
      <c r="H139" s="27">
        <f t="shared" si="5"/>
        <v>7</v>
      </c>
      <c r="I139" s="27">
        <v>45</v>
      </c>
    </row>
    <row r="140" s="27" customFormat="1" ht="17" customHeight="1" spans="1:9">
      <c r="A140" s="5" t="s">
        <v>107</v>
      </c>
      <c r="B140" s="5" t="s">
        <v>46</v>
      </c>
      <c r="C140" s="5"/>
      <c r="D140" s="10" t="s">
        <v>127</v>
      </c>
      <c r="E140" s="9">
        <f>SUM(E141)</f>
        <v>19</v>
      </c>
      <c r="G140" s="27" t="str">
        <f t="shared" si="4"/>
        <v>20499</v>
      </c>
      <c r="H140" s="27">
        <f t="shared" si="5"/>
        <v>5</v>
      </c>
      <c r="I140" s="27" t="e">
        <v>#N/A</v>
      </c>
    </row>
    <row r="141" s="27" customFormat="1" ht="17" customHeight="1" spans="1:9">
      <c r="A141" s="11" t="s">
        <v>107</v>
      </c>
      <c r="B141" s="11" t="s">
        <v>46</v>
      </c>
      <c r="C141" s="11" t="s">
        <v>15</v>
      </c>
      <c r="D141" s="12" t="s">
        <v>128</v>
      </c>
      <c r="E141" s="42">
        <v>19</v>
      </c>
      <c r="G141" s="27" t="str">
        <f t="shared" si="4"/>
        <v>2049902</v>
      </c>
      <c r="H141" s="27">
        <f t="shared" si="5"/>
        <v>7</v>
      </c>
      <c r="I141" s="27">
        <v>19</v>
      </c>
    </row>
    <row r="142" s="27" customFormat="1" ht="17" customHeight="1" spans="1:9">
      <c r="A142" s="5" t="s">
        <v>129</v>
      </c>
      <c r="B142" s="5"/>
      <c r="C142" s="5"/>
      <c r="D142" s="10" t="s">
        <v>130</v>
      </c>
      <c r="E142" s="9">
        <f>E143+E146+E153+E156+E158+E161+E163+E165</f>
        <v>216039.67</v>
      </c>
      <c r="G142" s="27" t="str">
        <f t="shared" si="4"/>
        <v>205</v>
      </c>
      <c r="H142" s="27">
        <f t="shared" si="5"/>
        <v>3</v>
      </c>
      <c r="I142" s="27" t="e">
        <v>#N/A</v>
      </c>
    </row>
    <row r="143" s="27" customFormat="1" ht="17" customHeight="1" spans="1:9">
      <c r="A143" s="5" t="s">
        <v>129</v>
      </c>
      <c r="B143" s="5" t="s">
        <v>12</v>
      </c>
      <c r="C143" s="5"/>
      <c r="D143" s="10" t="s">
        <v>131</v>
      </c>
      <c r="E143" s="9">
        <f>SUM(E144:E145)</f>
        <v>5277.51</v>
      </c>
      <c r="G143" s="27" t="str">
        <f t="shared" si="4"/>
        <v>20501</v>
      </c>
      <c r="H143" s="27">
        <f t="shared" si="5"/>
        <v>5</v>
      </c>
      <c r="I143" s="27" t="e">
        <v>#N/A</v>
      </c>
    </row>
    <row r="144" s="27" customFormat="1" ht="17" customHeight="1" spans="1:9">
      <c r="A144" s="11" t="s">
        <v>129</v>
      </c>
      <c r="B144" s="11" t="s">
        <v>12</v>
      </c>
      <c r="C144" s="11" t="s">
        <v>12</v>
      </c>
      <c r="D144" s="12" t="s">
        <v>14</v>
      </c>
      <c r="E144" s="42">
        <v>2136.57</v>
      </c>
      <c r="G144" s="27" t="str">
        <f t="shared" si="4"/>
        <v>2050101</v>
      </c>
      <c r="H144" s="27">
        <f t="shared" si="5"/>
        <v>7</v>
      </c>
      <c r="I144" s="27">
        <v>2136.57</v>
      </c>
    </row>
    <row r="145" s="27" customFormat="1" ht="17" customHeight="1" spans="1:9">
      <c r="A145" s="11" t="s">
        <v>129</v>
      </c>
      <c r="B145" s="11" t="s">
        <v>12</v>
      </c>
      <c r="C145" s="11" t="s">
        <v>46</v>
      </c>
      <c r="D145" s="12" t="s">
        <v>132</v>
      </c>
      <c r="E145" s="42">
        <v>3140.94</v>
      </c>
      <c r="G145" s="27" t="str">
        <f t="shared" si="4"/>
        <v>2050199</v>
      </c>
      <c r="H145" s="27">
        <f t="shared" si="5"/>
        <v>7</v>
      </c>
      <c r="I145" s="27">
        <v>3140.94</v>
      </c>
    </row>
    <row r="146" s="27" customFormat="1" ht="17" customHeight="1" spans="1:9">
      <c r="A146" s="5" t="s">
        <v>129</v>
      </c>
      <c r="B146" s="5" t="s">
        <v>15</v>
      </c>
      <c r="C146" s="5"/>
      <c r="D146" s="10" t="s">
        <v>133</v>
      </c>
      <c r="E146" s="9">
        <f>SUM(E147:E152)</f>
        <v>134029.35</v>
      </c>
      <c r="G146" s="27" t="str">
        <f t="shared" si="4"/>
        <v>20502</v>
      </c>
      <c r="H146" s="27">
        <f t="shared" si="5"/>
        <v>5</v>
      </c>
      <c r="I146" s="27" t="e">
        <v>#N/A</v>
      </c>
    </row>
    <row r="147" s="27" customFormat="1" ht="17" customHeight="1" spans="1:9">
      <c r="A147" s="11" t="s">
        <v>129</v>
      </c>
      <c r="B147" s="11" t="s">
        <v>15</v>
      </c>
      <c r="C147" s="11" t="s">
        <v>12</v>
      </c>
      <c r="D147" s="12" t="s">
        <v>134</v>
      </c>
      <c r="E147" s="42">
        <v>4303.81</v>
      </c>
      <c r="G147" s="27" t="str">
        <f t="shared" si="4"/>
        <v>2050201</v>
      </c>
      <c r="H147" s="27">
        <f t="shared" si="5"/>
        <v>7</v>
      </c>
      <c r="I147" s="27">
        <v>4303.81</v>
      </c>
    </row>
    <row r="148" s="27" customFormat="1" ht="17" customHeight="1" spans="1:9">
      <c r="A148" s="11" t="s">
        <v>129</v>
      </c>
      <c r="B148" s="11" t="s">
        <v>15</v>
      </c>
      <c r="C148" s="11" t="s">
        <v>15</v>
      </c>
      <c r="D148" s="12" t="s">
        <v>135</v>
      </c>
      <c r="E148" s="42">
        <v>5983.54</v>
      </c>
      <c r="G148" s="27" t="str">
        <f t="shared" si="4"/>
        <v>2050202</v>
      </c>
      <c r="H148" s="27">
        <f t="shared" si="5"/>
        <v>7</v>
      </c>
      <c r="I148" s="27">
        <v>5983.54</v>
      </c>
    </row>
    <row r="149" s="27" customFormat="1" ht="17" customHeight="1" spans="1:9">
      <c r="A149" s="11" t="s">
        <v>129</v>
      </c>
      <c r="B149" s="11" t="s">
        <v>15</v>
      </c>
      <c r="C149" s="11" t="s">
        <v>25</v>
      </c>
      <c r="D149" s="12" t="s">
        <v>136</v>
      </c>
      <c r="E149" s="42">
        <v>32413.47</v>
      </c>
      <c r="G149" s="27" t="str">
        <f t="shared" si="4"/>
        <v>2050203</v>
      </c>
      <c r="H149" s="27">
        <f t="shared" si="5"/>
        <v>7</v>
      </c>
      <c r="I149" s="27">
        <v>32413.47</v>
      </c>
    </row>
    <row r="150" s="27" customFormat="1" ht="17" customHeight="1" spans="1:9">
      <c r="A150" s="11" t="s">
        <v>129</v>
      </c>
      <c r="B150" s="11" t="s">
        <v>15</v>
      </c>
      <c r="C150" s="11" t="s">
        <v>17</v>
      </c>
      <c r="D150" s="12" t="s">
        <v>137</v>
      </c>
      <c r="E150" s="42">
        <v>44910.13</v>
      </c>
      <c r="G150" s="27" t="str">
        <f t="shared" si="4"/>
        <v>2050204</v>
      </c>
      <c r="H150" s="27">
        <f t="shared" si="5"/>
        <v>7</v>
      </c>
      <c r="I150" s="27">
        <v>44910.13</v>
      </c>
    </row>
    <row r="151" s="27" customFormat="1" ht="17" customHeight="1" spans="1:9">
      <c r="A151" s="11" t="s">
        <v>129</v>
      </c>
      <c r="B151" s="11" t="s">
        <v>15</v>
      </c>
      <c r="C151" s="11" t="s">
        <v>19</v>
      </c>
      <c r="D151" s="12" t="s">
        <v>138</v>
      </c>
      <c r="E151" s="42">
        <v>919</v>
      </c>
      <c r="G151" s="27" t="str">
        <f t="shared" si="4"/>
        <v>2050205</v>
      </c>
      <c r="H151" s="27">
        <f t="shared" si="5"/>
        <v>7</v>
      </c>
      <c r="I151" s="27">
        <v>919</v>
      </c>
    </row>
    <row r="152" s="27" customFormat="1" ht="17" customHeight="1" spans="1:9">
      <c r="A152" s="11" t="s">
        <v>129</v>
      </c>
      <c r="B152" s="11" t="s">
        <v>15</v>
      </c>
      <c r="C152" s="11" t="s">
        <v>46</v>
      </c>
      <c r="D152" s="12" t="s">
        <v>139</v>
      </c>
      <c r="E152" s="42">
        <v>45499.4</v>
      </c>
      <c r="G152" s="27" t="str">
        <f t="shared" si="4"/>
        <v>2050299</v>
      </c>
      <c r="H152" s="27">
        <f t="shared" si="5"/>
        <v>7</v>
      </c>
      <c r="I152" s="27">
        <v>45499.4</v>
      </c>
    </row>
    <row r="153" s="27" customFormat="1" ht="17" customHeight="1" spans="1:9">
      <c r="A153" s="5" t="s">
        <v>129</v>
      </c>
      <c r="B153" s="5" t="s">
        <v>25</v>
      </c>
      <c r="C153" s="5"/>
      <c r="D153" s="10" t="s">
        <v>140</v>
      </c>
      <c r="E153" s="9">
        <f>SUM(E154:E155)</f>
        <v>45874.31</v>
      </c>
      <c r="G153" s="27" t="str">
        <f t="shared" si="4"/>
        <v>20503</v>
      </c>
      <c r="H153" s="27">
        <f t="shared" si="5"/>
        <v>5</v>
      </c>
      <c r="I153" s="27" t="e">
        <v>#N/A</v>
      </c>
    </row>
    <row r="154" s="27" customFormat="1" ht="17" customHeight="1" spans="1:9">
      <c r="A154" s="11" t="s">
        <v>129</v>
      </c>
      <c r="B154" s="11" t="s">
        <v>25</v>
      </c>
      <c r="C154" s="11" t="s">
        <v>15</v>
      </c>
      <c r="D154" s="12" t="s">
        <v>141</v>
      </c>
      <c r="E154" s="42">
        <v>6243.47</v>
      </c>
      <c r="G154" s="27" t="str">
        <f t="shared" si="4"/>
        <v>2050302</v>
      </c>
      <c r="H154" s="27">
        <f t="shared" si="5"/>
        <v>7</v>
      </c>
      <c r="I154" s="27">
        <v>6243.47</v>
      </c>
    </row>
    <row r="155" s="27" customFormat="1" ht="17" customHeight="1" spans="1:9">
      <c r="A155" s="11" t="s">
        <v>129</v>
      </c>
      <c r="B155" s="11" t="s">
        <v>25</v>
      </c>
      <c r="C155" s="11" t="s">
        <v>19</v>
      </c>
      <c r="D155" s="12" t="s">
        <v>142</v>
      </c>
      <c r="E155" s="42">
        <v>39630.84</v>
      </c>
      <c r="G155" s="27" t="str">
        <f t="shared" si="4"/>
        <v>2050305</v>
      </c>
      <c r="H155" s="27">
        <f t="shared" si="5"/>
        <v>7</v>
      </c>
      <c r="I155" s="27">
        <v>39630.84</v>
      </c>
    </row>
    <row r="156" s="27" customFormat="1" ht="17" customHeight="1" spans="1:9">
      <c r="A156" s="5" t="s">
        <v>129</v>
      </c>
      <c r="B156" s="5" t="s">
        <v>17</v>
      </c>
      <c r="C156" s="5"/>
      <c r="D156" s="10" t="s">
        <v>143</v>
      </c>
      <c r="E156" s="9">
        <f>SUM(E157)</f>
        <v>2062.52</v>
      </c>
      <c r="G156" s="27" t="str">
        <f t="shared" si="4"/>
        <v>20504</v>
      </c>
      <c r="H156" s="27">
        <f t="shared" si="5"/>
        <v>5</v>
      </c>
      <c r="I156" s="27" t="e">
        <v>#N/A</v>
      </c>
    </row>
    <row r="157" s="27" customFormat="1" ht="17" customHeight="1" spans="1:9">
      <c r="A157" s="11" t="s">
        <v>129</v>
      </c>
      <c r="B157" s="11" t="s">
        <v>17</v>
      </c>
      <c r="C157" s="11" t="s">
        <v>17</v>
      </c>
      <c r="D157" s="12" t="s">
        <v>144</v>
      </c>
      <c r="E157" s="42">
        <v>2062.52</v>
      </c>
      <c r="G157" s="27" t="str">
        <f t="shared" si="4"/>
        <v>2050404</v>
      </c>
      <c r="H157" s="27">
        <f t="shared" si="5"/>
        <v>7</v>
      </c>
      <c r="I157" s="27">
        <v>2062.52</v>
      </c>
    </row>
    <row r="158" s="27" customFormat="1" ht="17" customHeight="1" spans="1:9">
      <c r="A158" s="5" t="s">
        <v>129</v>
      </c>
      <c r="B158" s="5" t="s">
        <v>35</v>
      </c>
      <c r="C158" s="5"/>
      <c r="D158" s="10" t="s">
        <v>145</v>
      </c>
      <c r="E158" s="9">
        <f>SUM(E159:E160)</f>
        <v>2927.73</v>
      </c>
      <c r="G158" s="27" t="str">
        <f t="shared" si="4"/>
        <v>20507</v>
      </c>
      <c r="H158" s="27">
        <f t="shared" si="5"/>
        <v>5</v>
      </c>
      <c r="I158" s="27" t="e">
        <v>#N/A</v>
      </c>
    </row>
    <row r="159" s="27" customFormat="1" ht="17" customHeight="1" spans="1:9">
      <c r="A159" s="11" t="s">
        <v>129</v>
      </c>
      <c r="B159" s="11" t="s">
        <v>35</v>
      </c>
      <c r="C159" s="11" t="s">
        <v>12</v>
      </c>
      <c r="D159" s="12" t="s">
        <v>146</v>
      </c>
      <c r="E159" s="42">
        <v>2138.4</v>
      </c>
      <c r="G159" s="27" t="str">
        <f t="shared" si="4"/>
        <v>2050701</v>
      </c>
      <c r="H159" s="27">
        <f t="shared" si="5"/>
        <v>7</v>
      </c>
      <c r="I159" s="27">
        <v>2138.4</v>
      </c>
    </row>
    <row r="160" s="27" customFormat="1" ht="17" customHeight="1" spans="1:9">
      <c r="A160" s="11" t="s">
        <v>129</v>
      </c>
      <c r="B160" s="11" t="s">
        <v>35</v>
      </c>
      <c r="C160" s="11" t="s">
        <v>15</v>
      </c>
      <c r="D160" s="12" t="s">
        <v>147</v>
      </c>
      <c r="E160" s="42">
        <v>789.33</v>
      </c>
      <c r="G160" s="27" t="str">
        <f t="shared" si="4"/>
        <v>2050702</v>
      </c>
      <c r="H160" s="27">
        <f t="shared" si="5"/>
        <v>7</v>
      </c>
      <c r="I160" s="27">
        <v>789.33</v>
      </c>
    </row>
    <row r="161" s="27" customFormat="1" ht="17" customHeight="1" spans="1:9">
      <c r="A161" s="5" t="s">
        <v>129</v>
      </c>
      <c r="B161" s="5" t="s">
        <v>21</v>
      </c>
      <c r="C161" s="5"/>
      <c r="D161" s="10" t="s">
        <v>148</v>
      </c>
      <c r="E161" s="9">
        <f t="shared" ref="E161:E165" si="6">SUM(E162)</f>
        <v>2290.42</v>
      </c>
      <c r="G161" s="27" t="str">
        <f t="shared" si="4"/>
        <v>20508</v>
      </c>
      <c r="H161" s="27">
        <f t="shared" si="5"/>
        <v>5</v>
      </c>
      <c r="I161" s="27" t="e">
        <v>#N/A</v>
      </c>
    </row>
    <row r="162" s="27" customFormat="1" ht="17" customHeight="1" spans="1:9">
      <c r="A162" s="11" t="s">
        <v>129</v>
      </c>
      <c r="B162" s="11" t="s">
        <v>21</v>
      </c>
      <c r="C162" s="11" t="s">
        <v>15</v>
      </c>
      <c r="D162" s="12" t="s">
        <v>149</v>
      </c>
      <c r="E162" s="42">
        <v>2290.42</v>
      </c>
      <c r="G162" s="27" t="str">
        <f t="shared" si="4"/>
        <v>2050802</v>
      </c>
      <c r="H162" s="27">
        <f t="shared" si="5"/>
        <v>7</v>
      </c>
      <c r="I162" s="27">
        <v>2290.42</v>
      </c>
    </row>
    <row r="163" s="27" customFormat="1" ht="17" customHeight="1" spans="1:9">
      <c r="A163" s="5" t="s">
        <v>129</v>
      </c>
      <c r="B163" s="5" t="s">
        <v>150</v>
      </c>
      <c r="C163" s="5"/>
      <c r="D163" s="10" t="s">
        <v>151</v>
      </c>
      <c r="E163" s="9">
        <f t="shared" si="6"/>
        <v>6451</v>
      </c>
      <c r="G163" s="27" t="str">
        <f t="shared" si="4"/>
        <v>20509</v>
      </c>
      <c r="H163" s="27">
        <f t="shared" si="5"/>
        <v>5</v>
      </c>
      <c r="I163" s="27" t="e">
        <v>#N/A</v>
      </c>
    </row>
    <row r="164" s="27" customFormat="1" ht="17" customHeight="1" spans="1:9">
      <c r="A164" s="11" t="s">
        <v>129</v>
      </c>
      <c r="B164" s="11" t="s">
        <v>150</v>
      </c>
      <c r="C164" s="11" t="s">
        <v>46</v>
      </c>
      <c r="D164" s="12" t="s">
        <v>152</v>
      </c>
      <c r="E164" s="42">
        <v>6451</v>
      </c>
      <c r="G164" s="27" t="str">
        <f t="shared" si="4"/>
        <v>2050999</v>
      </c>
      <c r="H164" s="27">
        <f t="shared" si="5"/>
        <v>7</v>
      </c>
      <c r="I164" s="27">
        <v>6451</v>
      </c>
    </row>
    <row r="165" s="27" customFormat="1" ht="17" customHeight="1" spans="1:9">
      <c r="A165" s="5" t="s">
        <v>129</v>
      </c>
      <c r="B165" s="5" t="s">
        <v>46</v>
      </c>
      <c r="C165" s="5"/>
      <c r="D165" s="10" t="s">
        <v>153</v>
      </c>
      <c r="E165" s="9">
        <f t="shared" si="6"/>
        <v>17126.83</v>
      </c>
      <c r="G165" s="27" t="str">
        <f t="shared" si="4"/>
        <v>20599</v>
      </c>
      <c r="H165" s="27">
        <f t="shared" si="5"/>
        <v>5</v>
      </c>
      <c r="I165" s="27" t="e">
        <v>#N/A</v>
      </c>
    </row>
    <row r="166" s="27" customFormat="1" ht="17" customHeight="1" spans="1:9">
      <c r="A166" s="11" t="s">
        <v>129</v>
      </c>
      <c r="B166" s="11" t="s">
        <v>46</v>
      </c>
      <c r="C166" s="11" t="s">
        <v>46</v>
      </c>
      <c r="D166" s="12" t="s">
        <v>154</v>
      </c>
      <c r="E166" s="42">
        <v>17126.83</v>
      </c>
      <c r="G166" s="27" t="str">
        <f t="shared" si="4"/>
        <v>2059999</v>
      </c>
      <c r="H166" s="27">
        <f t="shared" si="5"/>
        <v>7</v>
      </c>
      <c r="I166" s="27">
        <v>17126.83</v>
      </c>
    </row>
    <row r="167" s="27" customFormat="1" ht="17" customHeight="1" spans="1:9">
      <c r="A167" s="5" t="s">
        <v>155</v>
      </c>
      <c r="B167" s="5"/>
      <c r="C167" s="5"/>
      <c r="D167" s="10" t="s">
        <v>156</v>
      </c>
      <c r="E167" s="9">
        <f>E168+E171+E174+E179+E181</f>
        <v>64136.02</v>
      </c>
      <c r="G167" s="27" t="str">
        <f t="shared" si="4"/>
        <v>206</v>
      </c>
      <c r="H167" s="27">
        <f t="shared" si="5"/>
        <v>3</v>
      </c>
      <c r="I167" s="27" t="e">
        <v>#N/A</v>
      </c>
    </row>
    <row r="168" s="27" customFormat="1" ht="17" customHeight="1" spans="1:9">
      <c r="A168" s="5" t="s">
        <v>155</v>
      </c>
      <c r="B168" s="5" t="s">
        <v>12</v>
      </c>
      <c r="C168" s="5"/>
      <c r="D168" s="10" t="s">
        <v>157</v>
      </c>
      <c r="E168" s="9">
        <f>SUM(E169:E170)</f>
        <v>9420.93</v>
      </c>
      <c r="G168" s="27" t="str">
        <f t="shared" si="4"/>
        <v>20601</v>
      </c>
      <c r="H168" s="27">
        <f t="shared" si="5"/>
        <v>5</v>
      </c>
      <c r="I168" s="27" t="e">
        <v>#N/A</v>
      </c>
    </row>
    <row r="169" s="27" customFormat="1" ht="17" customHeight="1" spans="1:9">
      <c r="A169" s="11" t="s">
        <v>155</v>
      </c>
      <c r="B169" s="11" t="s">
        <v>12</v>
      </c>
      <c r="C169" s="11" t="s">
        <v>12</v>
      </c>
      <c r="D169" s="12" t="s">
        <v>14</v>
      </c>
      <c r="E169" s="42">
        <v>977.73</v>
      </c>
      <c r="G169" s="27" t="str">
        <f t="shared" si="4"/>
        <v>2060101</v>
      </c>
      <c r="H169" s="27">
        <f t="shared" si="5"/>
        <v>7</v>
      </c>
      <c r="I169" s="27">
        <v>977.73</v>
      </c>
    </row>
    <row r="170" s="27" customFormat="1" ht="17" customHeight="1" spans="1:9">
      <c r="A170" s="11" t="s">
        <v>155</v>
      </c>
      <c r="B170" s="11" t="s">
        <v>12</v>
      </c>
      <c r="C170" s="11" t="s">
        <v>46</v>
      </c>
      <c r="D170" s="12" t="s">
        <v>158</v>
      </c>
      <c r="E170" s="42">
        <v>8443.2</v>
      </c>
      <c r="G170" s="27" t="str">
        <f t="shared" si="4"/>
        <v>2060199</v>
      </c>
      <c r="H170" s="27">
        <f t="shared" si="5"/>
        <v>7</v>
      </c>
      <c r="I170" s="27">
        <v>8443.2</v>
      </c>
    </row>
    <row r="171" s="27" customFormat="1" ht="17" customHeight="1" spans="1:9">
      <c r="A171" s="5" t="s">
        <v>155</v>
      </c>
      <c r="B171" s="5" t="s">
        <v>38</v>
      </c>
      <c r="C171" s="5"/>
      <c r="D171" s="10" t="s">
        <v>159</v>
      </c>
      <c r="E171" s="9">
        <f>SUM(E172:E173)</f>
        <v>308.66</v>
      </c>
      <c r="G171" s="27" t="str">
        <f t="shared" si="4"/>
        <v>20606</v>
      </c>
      <c r="H171" s="27">
        <f t="shared" si="5"/>
        <v>5</v>
      </c>
      <c r="I171" s="27" t="e">
        <v>#N/A</v>
      </c>
    </row>
    <row r="172" s="27" customFormat="1" ht="17" customHeight="1" spans="1:9">
      <c r="A172" s="11" t="s">
        <v>155</v>
      </c>
      <c r="B172" s="11" t="s">
        <v>38</v>
      </c>
      <c r="C172" s="11" t="s">
        <v>12</v>
      </c>
      <c r="D172" s="12" t="s">
        <v>160</v>
      </c>
      <c r="E172" s="42">
        <v>222.66</v>
      </c>
      <c r="G172" s="27" t="str">
        <f t="shared" si="4"/>
        <v>2060601</v>
      </c>
      <c r="H172" s="27">
        <f t="shared" si="5"/>
        <v>7</v>
      </c>
      <c r="I172" s="27">
        <v>222.66</v>
      </c>
    </row>
    <row r="173" s="27" customFormat="1" ht="17" customHeight="1" spans="1:9">
      <c r="A173" s="11" t="s">
        <v>155</v>
      </c>
      <c r="B173" s="11" t="s">
        <v>38</v>
      </c>
      <c r="C173" s="11" t="s">
        <v>15</v>
      </c>
      <c r="D173" s="12" t="s">
        <v>161</v>
      </c>
      <c r="E173" s="42">
        <v>86</v>
      </c>
      <c r="G173" s="27" t="str">
        <f t="shared" si="4"/>
        <v>2060602</v>
      </c>
      <c r="H173" s="27">
        <f t="shared" si="5"/>
        <v>7</v>
      </c>
      <c r="I173" s="27">
        <v>86</v>
      </c>
    </row>
    <row r="174" s="27" customFormat="1" ht="17" customHeight="1" spans="1:9">
      <c r="A174" s="5" t="s">
        <v>155</v>
      </c>
      <c r="B174" s="5" t="s">
        <v>35</v>
      </c>
      <c r="C174" s="5"/>
      <c r="D174" s="10" t="s">
        <v>162</v>
      </c>
      <c r="E174" s="9">
        <f>SUM(E175:E178)</f>
        <v>834.43</v>
      </c>
      <c r="G174" s="27" t="str">
        <f t="shared" si="4"/>
        <v>20607</v>
      </c>
      <c r="H174" s="27">
        <f t="shared" si="5"/>
        <v>5</v>
      </c>
      <c r="I174" s="27" t="e">
        <v>#N/A</v>
      </c>
    </row>
    <row r="175" s="27" customFormat="1" ht="17" customHeight="1" spans="1:9">
      <c r="A175" s="11" t="s">
        <v>155</v>
      </c>
      <c r="B175" s="11" t="s">
        <v>35</v>
      </c>
      <c r="C175" s="11" t="s">
        <v>12</v>
      </c>
      <c r="D175" s="12" t="s">
        <v>163</v>
      </c>
      <c r="E175" s="42">
        <v>320.96</v>
      </c>
      <c r="G175" s="27" t="str">
        <f t="shared" si="4"/>
        <v>2060701</v>
      </c>
      <c r="H175" s="27">
        <f t="shared" si="5"/>
        <v>7</v>
      </c>
      <c r="I175" s="27">
        <v>320.96</v>
      </c>
    </row>
    <row r="176" s="27" customFormat="1" ht="17" customHeight="1" spans="1:9">
      <c r="A176" s="11" t="s">
        <v>155</v>
      </c>
      <c r="B176" s="11" t="s">
        <v>35</v>
      </c>
      <c r="C176" s="11" t="s">
        <v>15</v>
      </c>
      <c r="D176" s="12" t="s">
        <v>164</v>
      </c>
      <c r="E176" s="42">
        <v>226.85</v>
      </c>
      <c r="G176" s="27" t="str">
        <f t="shared" si="4"/>
        <v>2060702</v>
      </c>
      <c r="H176" s="27">
        <f t="shared" si="5"/>
        <v>7</v>
      </c>
      <c r="I176" s="27">
        <v>226.85</v>
      </c>
    </row>
    <row r="177" s="27" customFormat="1" ht="17" customHeight="1" spans="1:9">
      <c r="A177" s="11" t="s">
        <v>155</v>
      </c>
      <c r="B177" s="11" t="s">
        <v>35</v>
      </c>
      <c r="C177" s="11" t="s">
        <v>19</v>
      </c>
      <c r="D177" s="12" t="s">
        <v>165</v>
      </c>
      <c r="E177" s="42">
        <v>206.62</v>
      </c>
      <c r="G177" s="27" t="str">
        <f t="shared" si="4"/>
        <v>2060705</v>
      </c>
      <c r="H177" s="27">
        <f t="shared" si="5"/>
        <v>7</v>
      </c>
      <c r="I177" s="27">
        <v>206.62</v>
      </c>
    </row>
    <row r="178" s="27" customFormat="1" ht="17" customHeight="1" spans="1:9">
      <c r="A178" s="11" t="s">
        <v>155</v>
      </c>
      <c r="B178" s="11" t="s">
        <v>35</v>
      </c>
      <c r="C178" s="11" t="s">
        <v>46</v>
      </c>
      <c r="D178" s="12" t="s">
        <v>166</v>
      </c>
      <c r="E178" s="42">
        <v>80</v>
      </c>
      <c r="G178" s="27" t="str">
        <f t="shared" si="4"/>
        <v>2060799</v>
      </c>
      <c r="H178" s="27">
        <f t="shared" si="5"/>
        <v>7</v>
      </c>
      <c r="I178" s="27">
        <v>80</v>
      </c>
    </row>
    <row r="179" s="27" customFormat="1" ht="17" customHeight="1" spans="1:9">
      <c r="A179" s="5" t="s">
        <v>155</v>
      </c>
      <c r="B179" s="5" t="s">
        <v>150</v>
      </c>
      <c r="C179" s="5"/>
      <c r="D179" s="10" t="s">
        <v>167</v>
      </c>
      <c r="E179" s="9">
        <f>SUM(E180)</f>
        <v>2000</v>
      </c>
      <c r="G179" s="27" t="str">
        <f t="shared" si="4"/>
        <v>20609</v>
      </c>
      <c r="H179" s="27">
        <f t="shared" si="5"/>
        <v>5</v>
      </c>
      <c r="I179" s="27" t="e">
        <v>#N/A</v>
      </c>
    </row>
    <row r="180" s="27" customFormat="1" ht="17" customHeight="1" spans="1:9">
      <c r="A180" s="11" t="s">
        <v>155</v>
      </c>
      <c r="B180" s="11" t="s">
        <v>150</v>
      </c>
      <c r="C180" s="11" t="s">
        <v>46</v>
      </c>
      <c r="D180" s="12" t="s">
        <v>168</v>
      </c>
      <c r="E180" s="42">
        <v>2000</v>
      </c>
      <c r="G180" s="27" t="str">
        <f t="shared" si="4"/>
        <v>2060999</v>
      </c>
      <c r="H180" s="27">
        <f t="shared" si="5"/>
        <v>7</v>
      </c>
      <c r="I180" s="27">
        <v>2000</v>
      </c>
    </row>
    <row r="181" s="27" customFormat="1" ht="17" customHeight="1" spans="1:9">
      <c r="A181" s="5" t="s">
        <v>155</v>
      </c>
      <c r="B181" s="5" t="s">
        <v>46</v>
      </c>
      <c r="C181" s="5"/>
      <c r="D181" s="10" t="s">
        <v>169</v>
      </c>
      <c r="E181" s="9">
        <f>SUM(E182)</f>
        <v>51572</v>
      </c>
      <c r="G181" s="27" t="str">
        <f t="shared" si="4"/>
        <v>20699</v>
      </c>
      <c r="H181" s="27">
        <f t="shared" si="5"/>
        <v>5</v>
      </c>
      <c r="I181" s="27" t="e">
        <v>#N/A</v>
      </c>
    </row>
    <row r="182" s="27" customFormat="1" ht="17" customHeight="1" spans="1:9">
      <c r="A182" s="11" t="s">
        <v>155</v>
      </c>
      <c r="B182" s="11" t="s">
        <v>46</v>
      </c>
      <c r="C182" s="11" t="s">
        <v>46</v>
      </c>
      <c r="D182" s="12" t="s">
        <v>170</v>
      </c>
      <c r="E182" s="42">
        <v>51572</v>
      </c>
      <c r="F182" s="27">
        <v>20000</v>
      </c>
      <c r="G182" s="27" t="str">
        <f t="shared" si="4"/>
        <v>2069999</v>
      </c>
      <c r="H182" s="27">
        <f t="shared" si="5"/>
        <v>7</v>
      </c>
      <c r="I182" s="27">
        <v>51572</v>
      </c>
    </row>
    <row r="183" s="27" customFormat="1" ht="17" customHeight="1" spans="1:9">
      <c r="A183" s="5" t="s">
        <v>171</v>
      </c>
      <c r="B183" s="5"/>
      <c r="C183" s="5"/>
      <c r="D183" s="10" t="s">
        <v>172</v>
      </c>
      <c r="E183" s="9">
        <f>E184+E194+E197+E201+E203+E207</f>
        <v>60367.39</v>
      </c>
      <c r="G183" s="27" t="str">
        <f t="shared" si="4"/>
        <v>207</v>
      </c>
      <c r="H183" s="27">
        <f t="shared" si="5"/>
        <v>3</v>
      </c>
      <c r="I183" s="27" t="e">
        <v>#N/A</v>
      </c>
    </row>
    <row r="184" s="27" customFormat="1" ht="17" customHeight="1" spans="1:9">
      <c r="A184" s="5" t="s">
        <v>171</v>
      </c>
      <c r="B184" s="5" t="s">
        <v>12</v>
      </c>
      <c r="C184" s="5"/>
      <c r="D184" s="10" t="s">
        <v>173</v>
      </c>
      <c r="E184" s="9">
        <f>SUM(E185:E193)</f>
        <v>52444.12</v>
      </c>
      <c r="G184" s="27" t="str">
        <f t="shared" si="4"/>
        <v>20701</v>
      </c>
      <c r="H184" s="27">
        <f t="shared" si="5"/>
        <v>5</v>
      </c>
      <c r="I184" s="27" t="e">
        <v>#N/A</v>
      </c>
    </row>
    <row r="185" s="27" customFormat="1" ht="17" customHeight="1" spans="1:9">
      <c r="A185" s="11" t="s">
        <v>171</v>
      </c>
      <c r="B185" s="11" t="s">
        <v>12</v>
      </c>
      <c r="C185" s="11" t="s">
        <v>12</v>
      </c>
      <c r="D185" s="12" t="s">
        <v>14</v>
      </c>
      <c r="E185" s="42">
        <v>1780.99</v>
      </c>
      <c r="G185" s="27" t="str">
        <f t="shared" si="4"/>
        <v>2070101</v>
      </c>
      <c r="H185" s="27">
        <f t="shared" si="5"/>
        <v>7</v>
      </c>
      <c r="I185" s="27">
        <v>1780.99</v>
      </c>
    </row>
    <row r="186" s="27" customFormat="1" ht="17" customHeight="1" spans="1:9">
      <c r="A186" s="11" t="s">
        <v>171</v>
      </c>
      <c r="B186" s="11" t="s">
        <v>12</v>
      </c>
      <c r="C186" s="11" t="s">
        <v>17</v>
      </c>
      <c r="D186" s="12" t="s">
        <v>174</v>
      </c>
      <c r="E186" s="42">
        <v>907.29</v>
      </c>
      <c r="G186" s="27" t="str">
        <f t="shared" si="4"/>
        <v>2070104</v>
      </c>
      <c r="H186" s="27">
        <f t="shared" si="5"/>
        <v>7</v>
      </c>
      <c r="I186" s="27">
        <v>907.29</v>
      </c>
    </row>
    <row r="187" s="27" customFormat="1" ht="17" customHeight="1" spans="1:9">
      <c r="A187" s="11" t="s">
        <v>171</v>
      </c>
      <c r="B187" s="11" t="s">
        <v>12</v>
      </c>
      <c r="C187" s="11" t="s">
        <v>19</v>
      </c>
      <c r="D187" s="12" t="s">
        <v>175</v>
      </c>
      <c r="E187" s="42">
        <v>127.23</v>
      </c>
      <c r="G187" s="27" t="str">
        <f t="shared" si="4"/>
        <v>2070105</v>
      </c>
      <c r="H187" s="27">
        <f t="shared" si="5"/>
        <v>7</v>
      </c>
      <c r="I187" s="27">
        <v>127.23</v>
      </c>
    </row>
    <row r="188" s="27" customFormat="1" ht="17" customHeight="1" spans="1:9">
      <c r="A188" s="11" t="s">
        <v>171</v>
      </c>
      <c r="B188" s="11" t="s">
        <v>12</v>
      </c>
      <c r="C188" s="11" t="s">
        <v>35</v>
      </c>
      <c r="D188" s="12" t="s">
        <v>176</v>
      </c>
      <c r="E188" s="42">
        <v>1868.12</v>
      </c>
      <c r="G188" s="27" t="str">
        <f t="shared" si="4"/>
        <v>2070107</v>
      </c>
      <c r="H188" s="27">
        <f t="shared" si="5"/>
        <v>7</v>
      </c>
      <c r="I188" s="27">
        <v>1868.12</v>
      </c>
    </row>
    <row r="189" s="27" customFormat="1" ht="17" customHeight="1" spans="1:9">
      <c r="A189" s="11" t="s">
        <v>171</v>
      </c>
      <c r="B189" s="11" t="s">
        <v>12</v>
      </c>
      <c r="C189" s="11" t="s">
        <v>21</v>
      </c>
      <c r="D189" s="12" t="s">
        <v>177</v>
      </c>
      <c r="E189" s="42">
        <v>47.2</v>
      </c>
      <c r="G189" s="27" t="str">
        <f t="shared" si="4"/>
        <v>2070108</v>
      </c>
      <c r="H189" s="27">
        <f t="shared" si="5"/>
        <v>7</v>
      </c>
      <c r="I189" s="27">
        <v>47.2</v>
      </c>
    </row>
    <row r="190" s="27" customFormat="1" ht="17" customHeight="1" spans="1:9">
      <c r="A190" s="11" t="s">
        <v>171</v>
      </c>
      <c r="B190" s="11" t="s">
        <v>12</v>
      </c>
      <c r="C190" s="11" t="s">
        <v>150</v>
      </c>
      <c r="D190" s="12" t="s">
        <v>178</v>
      </c>
      <c r="E190" s="42">
        <v>632.68</v>
      </c>
      <c r="G190" s="27" t="str">
        <f t="shared" si="4"/>
        <v>2070109</v>
      </c>
      <c r="H190" s="27">
        <f t="shared" si="5"/>
        <v>7</v>
      </c>
      <c r="I190" s="27">
        <v>632.68</v>
      </c>
    </row>
    <row r="191" s="27" customFormat="1" ht="17" customHeight="1" spans="1:9">
      <c r="A191" s="11" t="s">
        <v>171</v>
      </c>
      <c r="B191" s="11" t="s">
        <v>12</v>
      </c>
      <c r="C191" s="11" t="s">
        <v>42</v>
      </c>
      <c r="D191" s="12" t="s">
        <v>179</v>
      </c>
      <c r="E191" s="42">
        <v>247.44</v>
      </c>
      <c r="G191" s="27" t="str">
        <f t="shared" si="4"/>
        <v>2070111</v>
      </c>
      <c r="H191" s="27">
        <f t="shared" si="5"/>
        <v>7</v>
      </c>
      <c r="I191" s="27">
        <v>247.44</v>
      </c>
    </row>
    <row r="192" s="27" customFormat="1" ht="17" customHeight="1" spans="1:9">
      <c r="A192" s="11" t="s">
        <v>171</v>
      </c>
      <c r="B192" s="11" t="s">
        <v>12</v>
      </c>
      <c r="C192" s="11" t="s">
        <v>120</v>
      </c>
      <c r="D192" s="12" t="s">
        <v>180</v>
      </c>
      <c r="E192" s="42">
        <v>15.2</v>
      </c>
      <c r="G192" s="27" t="str">
        <f t="shared" si="4"/>
        <v>2070112</v>
      </c>
      <c r="H192" s="27">
        <f t="shared" si="5"/>
        <v>7</v>
      </c>
      <c r="I192" s="27">
        <v>15.2</v>
      </c>
    </row>
    <row r="193" s="27" customFormat="1" ht="17" customHeight="1" spans="1:9">
      <c r="A193" s="11" t="s">
        <v>171</v>
      </c>
      <c r="B193" s="11" t="s">
        <v>12</v>
      </c>
      <c r="C193" s="11" t="s">
        <v>46</v>
      </c>
      <c r="D193" s="12" t="s">
        <v>181</v>
      </c>
      <c r="E193" s="42">
        <v>46817.97</v>
      </c>
      <c r="G193" s="27" t="str">
        <f t="shared" si="4"/>
        <v>2070199</v>
      </c>
      <c r="H193" s="27">
        <f t="shared" si="5"/>
        <v>7</v>
      </c>
      <c r="I193" s="27">
        <v>46817.97</v>
      </c>
    </row>
    <row r="194" s="27" customFormat="1" ht="17" customHeight="1" spans="1:9">
      <c r="A194" s="5" t="s">
        <v>171</v>
      </c>
      <c r="B194" s="5" t="s">
        <v>15</v>
      </c>
      <c r="C194" s="5"/>
      <c r="D194" s="10" t="s">
        <v>182</v>
      </c>
      <c r="E194" s="9">
        <f>SUM(E195:E196)</f>
        <v>841.03</v>
      </c>
      <c r="G194" s="27" t="str">
        <f t="shared" si="4"/>
        <v>20702</v>
      </c>
      <c r="H194" s="27">
        <f t="shared" si="5"/>
        <v>5</v>
      </c>
      <c r="I194" s="27" t="e">
        <v>#N/A</v>
      </c>
    </row>
    <row r="195" s="27" customFormat="1" ht="17" customHeight="1" spans="1:9">
      <c r="A195" s="11" t="s">
        <v>171</v>
      </c>
      <c r="B195" s="11" t="s">
        <v>15</v>
      </c>
      <c r="C195" s="11" t="s">
        <v>17</v>
      </c>
      <c r="D195" s="12" t="s">
        <v>183</v>
      </c>
      <c r="E195" s="42">
        <v>235.76</v>
      </c>
      <c r="G195" s="27" t="str">
        <f t="shared" si="4"/>
        <v>2070204</v>
      </c>
      <c r="H195" s="27">
        <f t="shared" si="5"/>
        <v>7</v>
      </c>
      <c r="I195" s="27">
        <v>235.76</v>
      </c>
    </row>
    <row r="196" s="27" customFormat="1" ht="17" customHeight="1" spans="1:9">
      <c r="A196" s="11" t="s">
        <v>171</v>
      </c>
      <c r="B196" s="11" t="s">
        <v>15</v>
      </c>
      <c r="C196" s="11" t="s">
        <v>19</v>
      </c>
      <c r="D196" s="12" t="s">
        <v>184</v>
      </c>
      <c r="E196" s="42">
        <v>605.27</v>
      </c>
      <c r="G196" s="27" t="str">
        <f t="shared" si="4"/>
        <v>2070205</v>
      </c>
      <c r="H196" s="27">
        <f t="shared" si="5"/>
        <v>7</v>
      </c>
      <c r="I196" s="27">
        <v>605.27</v>
      </c>
    </row>
    <row r="197" s="27" customFormat="1" ht="17" customHeight="1" spans="1:9">
      <c r="A197" s="5" t="s">
        <v>171</v>
      </c>
      <c r="B197" s="5" t="s">
        <v>25</v>
      </c>
      <c r="C197" s="5"/>
      <c r="D197" s="10" t="s">
        <v>185</v>
      </c>
      <c r="E197" s="9">
        <f>SUM(E198:E200)</f>
        <v>1322.35</v>
      </c>
      <c r="G197" s="27" t="str">
        <f t="shared" si="4"/>
        <v>20703</v>
      </c>
      <c r="H197" s="27">
        <f t="shared" si="5"/>
        <v>5</v>
      </c>
      <c r="I197" s="27" t="e">
        <v>#N/A</v>
      </c>
    </row>
    <row r="198" s="27" customFormat="1" ht="17" customHeight="1" spans="1:9">
      <c r="A198" s="11" t="s">
        <v>171</v>
      </c>
      <c r="B198" s="11" t="s">
        <v>25</v>
      </c>
      <c r="C198" s="11" t="s">
        <v>35</v>
      </c>
      <c r="D198" s="12" t="s">
        <v>186</v>
      </c>
      <c r="E198" s="42">
        <v>909.26</v>
      </c>
      <c r="G198" s="27" t="str">
        <f t="shared" si="4"/>
        <v>2070307</v>
      </c>
      <c r="H198" s="27">
        <f t="shared" si="5"/>
        <v>7</v>
      </c>
      <c r="I198" s="27">
        <v>909.26</v>
      </c>
    </row>
    <row r="199" s="27" customFormat="1" ht="17" customHeight="1" spans="1:9">
      <c r="A199" s="11" t="s">
        <v>171</v>
      </c>
      <c r="B199" s="11" t="s">
        <v>25</v>
      </c>
      <c r="C199" s="11" t="s">
        <v>21</v>
      </c>
      <c r="D199" s="12" t="s">
        <v>187</v>
      </c>
      <c r="E199" s="42">
        <v>314.1</v>
      </c>
      <c r="G199" s="27" t="str">
        <f t="shared" si="4"/>
        <v>2070308</v>
      </c>
      <c r="H199" s="27">
        <f t="shared" si="5"/>
        <v>7</v>
      </c>
      <c r="I199" s="27">
        <v>314.1</v>
      </c>
    </row>
    <row r="200" s="27" customFormat="1" ht="17" customHeight="1" spans="1:9">
      <c r="A200" s="11" t="s">
        <v>171</v>
      </c>
      <c r="B200" s="11" t="s">
        <v>25</v>
      </c>
      <c r="C200" s="11" t="s">
        <v>46</v>
      </c>
      <c r="D200" s="12" t="s">
        <v>188</v>
      </c>
      <c r="E200" s="42">
        <v>98.99</v>
      </c>
      <c r="G200" s="27" t="str">
        <f t="shared" ref="G200:G263" si="7">A200&amp;B200&amp;C200</f>
        <v>2070399</v>
      </c>
      <c r="H200" s="27">
        <f t="shared" ref="H200:H263" si="8">LEN(G200)</f>
        <v>7</v>
      </c>
      <c r="I200" s="27">
        <v>98.99</v>
      </c>
    </row>
    <row r="201" s="27" customFormat="1" ht="17" customHeight="1" spans="1:9">
      <c r="A201" s="5" t="s">
        <v>171</v>
      </c>
      <c r="B201" s="5" t="s">
        <v>38</v>
      </c>
      <c r="C201" s="5"/>
      <c r="D201" s="10" t="s">
        <v>189</v>
      </c>
      <c r="E201" s="9">
        <f>SUM(E202)</f>
        <v>1245.12</v>
      </c>
      <c r="G201" s="27" t="str">
        <f t="shared" si="7"/>
        <v>20706</v>
      </c>
      <c r="H201" s="27">
        <f t="shared" si="8"/>
        <v>5</v>
      </c>
      <c r="I201" s="27" t="e">
        <v>#N/A</v>
      </c>
    </row>
    <row r="202" s="27" customFormat="1" ht="17" customHeight="1" spans="1:9">
      <c r="A202" s="11" t="s">
        <v>171</v>
      </c>
      <c r="B202" s="11" t="s">
        <v>38</v>
      </c>
      <c r="C202" s="11" t="s">
        <v>19</v>
      </c>
      <c r="D202" s="12" t="s">
        <v>190</v>
      </c>
      <c r="E202" s="42">
        <v>1245.12</v>
      </c>
      <c r="G202" s="27" t="str">
        <f t="shared" si="7"/>
        <v>2070605</v>
      </c>
      <c r="H202" s="27">
        <f t="shared" si="8"/>
        <v>7</v>
      </c>
      <c r="I202" s="27">
        <v>1245.12</v>
      </c>
    </row>
    <row r="203" s="27" customFormat="1" ht="17" customHeight="1" spans="1:9">
      <c r="A203" s="5" t="s">
        <v>171</v>
      </c>
      <c r="B203" s="5" t="s">
        <v>21</v>
      </c>
      <c r="C203" s="5"/>
      <c r="D203" s="10" t="s">
        <v>191</v>
      </c>
      <c r="E203" s="9">
        <f>SUM(E204:E206)</f>
        <v>4312.37</v>
      </c>
      <c r="G203" s="27" t="str">
        <f t="shared" si="7"/>
        <v>20708</v>
      </c>
      <c r="H203" s="27">
        <f t="shared" si="8"/>
        <v>5</v>
      </c>
      <c r="I203" s="27" t="e">
        <v>#N/A</v>
      </c>
    </row>
    <row r="204" s="27" customFormat="1" ht="17" customHeight="1" spans="1:9">
      <c r="A204" s="11" t="s">
        <v>171</v>
      </c>
      <c r="B204" s="11" t="s">
        <v>21</v>
      </c>
      <c r="C204" s="11" t="s">
        <v>12</v>
      </c>
      <c r="D204" s="12" t="s">
        <v>14</v>
      </c>
      <c r="E204" s="42">
        <v>127.96</v>
      </c>
      <c r="G204" s="27" t="str">
        <f t="shared" si="7"/>
        <v>2070801</v>
      </c>
      <c r="H204" s="27">
        <f t="shared" si="8"/>
        <v>7</v>
      </c>
      <c r="I204" s="27">
        <v>127.96</v>
      </c>
    </row>
    <row r="205" s="27" customFormat="1" ht="17" customHeight="1" spans="1:9">
      <c r="A205" s="11" t="s">
        <v>171</v>
      </c>
      <c r="B205" s="11" t="s">
        <v>21</v>
      </c>
      <c r="C205" s="11" t="s">
        <v>21</v>
      </c>
      <c r="D205" s="12" t="s">
        <v>192</v>
      </c>
      <c r="E205" s="42">
        <v>4091.39</v>
      </c>
      <c r="G205" s="27" t="str">
        <f t="shared" si="7"/>
        <v>2070808</v>
      </c>
      <c r="H205" s="27">
        <f t="shared" si="8"/>
        <v>7</v>
      </c>
      <c r="I205" s="27">
        <v>4091.39</v>
      </c>
    </row>
    <row r="206" s="27" customFormat="1" ht="17" customHeight="1" spans="1:9">
      <c r="A206" s="11" t="s">
        <v>171</v>
      </c>
      <c r="B206" s="11" t="s">
        <v>21</v>
      </c>
      <c r="C206" s="11" t="s">
        <v>46</v>
      </c>
      <c r="D206" s="12" t="s">
        <v>193</v>
      </c>
      <c r="E206" s="42">
        <v>93.02</v>
      </c>
      <c r="G206" s="27" t="str">
        <f t="shared" si="7"/>
        <v>2070899</v>
      </c>
      <c r="H206" s="27">
        <f t="shared" si="8"/>
        <v>7</v>
      </c>
      <c r="I206" s="27">
        <v>93.02</v>
      </c>
    </row>
    <row r="207" s="27" customFormat="1" ht="17" customHeight="1" spans="1:9">
      <c r="A207" s="5" t="s">
        <v>171</v>
      </c>
      <c r="B207" s="5" t="s">
        <v>46</v>
      </c>
      <c r="C207" s="5"/>
      <c r="D207" s="10" t="s">
        <v>194</v>
      </c>
      <c r="E207" s="9">
        <f>SUM(E208)</f>
        <v>202.4</v>
      </c>
      <c r="G207" s="27" t="str">
        <f t="shared" si="7"/>
        <v>20799</v>
      </c>
      <c r="H207" s="27">
        <f t="shared" si="8"/>
        <v>5</v>
      </c>
      <c r="I207" s="27" t="e">
        <v>#N/A</v>
      </c>
    </row>
    <row r="208" s="27" customFormat="1" ht="17" customHeight="1" spans="1:9">
      <c r="A208" s="11" t="s">
        <v>171</v>
      </c>
      <c r="B208" s="11" t="s">
        <v>46</v>
      </c>
      <c r="C208" s="11" t="s">
        <v>46</v>
      </c>
      <c r="D208" s="12" t="s">
        <v>195</v>
      </c>
      <c r="E208" s="42">
        <v>202.4</v>
      </c>
      <c r="F208" s="27">
        <v>10000</v>
      </c>
      <c r="G208" s="27" t="str">
        <f t="shared" si="7"/>
        <v>2079999</v>
      </c>
      <c r="H208" s="27">
        <f t="shared" si="8"/>
        <v>7</v>
      </c>
      <c r="I208" s="27">
        <v>202.4</v>
      </c>
    </row>
    <row r="209" s="27" customFormat="1" ht="17" customHeight="1" spans="1:9">
      <c r="A209" s="5" t="s">
        <v>196</v>
      </c>
      <c r="B209" s="5"/>
      <c r="C209" s="5"/>
      <c r="D209" s="10" t="s">
        <v>197</v>
      </c>
      <c r="E209" s="9">
        <f>E210+E218+E222+E227+E229+E231+E235+E239+E244+E246+E248+E250+E253+E257</f>
        <v>166559.104213</v>
      </c>
      <c r="G209" s="27" t="str">
        <f t="shared" si="7"/>
        <v>208</v>
      </c>
      <c r="H209" s="27">
        <f t="shared" si="8"/>
        <v>3</v>
      </c>
      <c r="I209" s="27" t="e">
        <v>#N/A</v>
      </c>
    </row>
    <row r="210" s="27" customFormat="1" ht="17" customHeight="1" spans="1:9">
      <c r="A210" s="5" t="s">
        <v>196</v>
      </c>
      <c r="B210" s="5" t="s">
        <v>12</v>
      </c>
      <c r="C210" s="5"/>
      <c r="D210" s="10" t="s">
        <v>198</v>
      </c>
      <c r="E210" s="9">
        <f>SUM(E211:E217)</f>
        <v>47262.06</v>
      </c>
      <c r="G210" s="27" t="str">
        <f t="shared" si="7"/>
        <v>20801</v>
      </c>
      <c r="H210" s="27">
        <f t="shared" si="8"/>
        <v>5</v>
      </c>
      <c r="I210" s="27" t="e">
        <v>#N/A</v>
      </c>
    </row>
    <row r="211" s="27" customFormat="1" ht="17" customHeight="1" spans="1:9">
      <c r="A211" s="11" t="s">
        <v>196</v>
      </c>
      <c r="B211" s="11" t="s">
        <v>12</v>
      </c>
      <c r="C211" s="11" t="s">
        <v>12</v>
      </c>
      <c r="D211" s="12" t="s">
        <v>14</v>
      </c>
      <c r="E211" s="42">
        <v>2507.2</v>
      </c>
      <c r="G211" s="27" t="str">
        <f t="shared" si="7"/>
        <v>2080101</v>
      </c>
      <c r="H211" s="27">
        <f t="shared" si="8"/>
        <v>7</v>
      </c>
      <c r="I211" s="27">
        <v>2507.2</v>
      </c>
    </row>
    <row r="212" s="27" customFormat="1" ht="17" customHeight="1" spans="1:9">
      <c r="A212" s="11" t="s">
        <v>196</v>
      </c>
      <c r="B212" s="11" t="s">
        <v>12</v>
      </c>
      <c r="C212" s="11" t="s">
        <v>15</v>
      </c>
      <c r="D212" s="12" t="s">
        <v>16</v>
      </c>
      <c r="E212" s="42">
        <v>102.05</v>
      </c>
      <c r="G212" s="27" t="str">
        <f t="shared" si="7"/>
        <v>2080102</v>
      </c>
      <c r="H212" s="27">
        <f t="shared" si="8"/>
        <v>7</v>
      </c>
      <c r="I212" s="27">
        <v>102.05</v>
      </c>
    </row>
    <row r="213" s="27" customFormat="1" ht="17" customHeight="1" spans="1:9">
      <c r="A213" s="11" t="s">
        <v>196</v>
      </c>
      <c r="B213" s="11" t="s">
        <v>12</v>
      </c>
      <c r="C213" s="11" t="s">
        <v>38</v>
      </c>
      <c r="D213" s="12" t="s">
        <v>199</v>
      </c>
      <c r="E213" s="42">
        <v>623.93</v>
      </c>
      <c r="G213" s="27" t="str">
        <f t="shared" si="7"/>
        <v>2080106</v>
      </c>
      <c r="H213" s="27">
        <f t="shared" si="8"/>
        <v>7</v>
      </c>
      <c r="I213" s="27">
        <v>623.93</v>
      </c>
    </row>
    <row r="214" s="27" customFormat="1" ht="17" customHeight="1" spans="1:9">
      <c r="A214" s="11" t="s">
        <v>196</v>
      </c>
      <c r="B214" s="11" t="s">
        <v>12</v>
      </c>
      <c r="C214" s="11" t="s">
        <v>150</v>
      </c>
      <c r="D214" s="12" t="s">
        <v>200</v>
      </c>
      <c r="E214" s="42">
        <v>1298.97</v>
      </c>
      <c r="G214" s="27" t="str">
        <f t="shared" si="7"/>
        <v>2080109</v>
      </c>
      <c r="H214" s="27">
        <f t="shared" si="8"/>
        <v>7</v>
      </c>
      <c r="I214" s="27">
        <v>1298.97</v>
      </c>
    </row>
    <row r="215" s="27" customFormat="1" ht="17" customHeight="1" spans="1:9">
      <c r="A215" s="11" t="s">
        <v>196</v>
      </c>
      <c r="B215" s="11" t="s">
        <v>12</v>
      </c>
      <c r="C215" s="11" t="s">
        <v>87</v>
      </c>
      <c r="D215" s="12" t="s">
        <v>201</v>
      </c>
      <c r="E215" s="42">
        <v>304.91</v>
      </c>
      <c r="G215" s="27" t="str">
        <f t="shared" si="7"/>
        <v>2080110</v>
      </c>
      <c r="H215" s="27">
        <f t="shared" si="8"/>
        <v>7</v>
      </c>
      <c r="I215" s="27">
        <v>304.91</v>
      </c>
    </row>
    <row r="216" s="27" customFormat="1" ht="17" customHeight="1" spans="1:9">
      <c r="A216" s="11" t="s">
        <v>196</v>
      </c>
      <c r="B216" s="11" t="s">
        <v>12</v>
      </c>
      <c r="C216" s="11" t="s">
        <v>48</v>
      </c>
      <c r="D216" s="12" t="s">
        <v>202</v>
      </c>
      <c r="E216" s="42">
        <v>6.84</v>
      </c>
      <c r="G216" s="27" t="str">
        <f t="shared" si="7"/>
        <v>2080113</v>
      </c>
      <c r="H216" s="27">
        <f t="shared" si="8"/>
        <v>7</v>
      </c>
      <c r="I216" s="27">
        <v>6.84</v>
      </c>
    </row>
    <row r="217" s="27" customFormat="1" ht="17" customHeight="1" spans="1:9">
      <c r="A217" s="11" t="s">
        <v>196</v>
      </c>
      <c r="B217" s="11" t="s">
        <v>12</v>
      </c>
      <c r="C217" s="11" t="s">
        <v>46</v>
      </c>
      <c r="D217" s="12" t="s">
        <v>203</v>
      </c>
      <c r="E217" s="42">
        <v>42418.16</v>
      </c>
      <c r="G217" s="27" t="str">
        <f t="shared" si="7"/>
        <v>2080199</v>
      </c>
      <c r="H217" s="27">
        <f t="shared" si="8"/>
        <v>7</v>
      </c>
      <c r="I217" s="27">
        <v>42418.16</v>
      </c>
    </row>
    <row r="218" s="27" customFormat="1" ht="17" customHeight="1" spans="1:9">
      <c r="A218" s="5" t="s">
        <v>196</v>
      </c>
      <c r="B218" s="5" t="s">
        <v>15</v>
      </c>
      <c r="C218" s="5"/>
      <c r="D218" s="10" t="s">
        <v>204</v>
      </c>
      <c r="E218" s="9">
        <f>SUM(E219:E221)</f>
        <v>1791.26</v>
      </c>
      <c r="G218" s="27" t="str">
        <f t="shared" si="7"/>
        <v>20802</v>
      </c>
      <c r="H218" s="27">
        <f t="shared" si="8"/>
        <v>5</v>
      </c>
      <c r="I218" s="27" t="e">
        <v>#N/A</v>
      </c>
    </row>
    <row r="219" s="27" customFormat="1" ht="17" customHeight="1" spans="1:9">
      <c r="A219" s="11" t="s">
        <v>196</v>
      </c>
      <c r="B219" s="11" t="s">
        <v>15</v>
      </c>
      <c r="C219" s="11" t="s">
        <v>12</v>
      </c>
      <c r="D219" s="12" t="s">
        <v>14</v>
      </c>
      <c r="E219" s="42">
        <v>1342.77</v>
      </c>
      <c r="G219" s="27" t="str">
        <f t="shared" si="7"/>
        <v>2080201</v>
      </c>
      <c r="H219" s="27">
        <f t="shared" si="8"/>
        <v>7</v>
      </c>
      <c r="I219" s="27">
        <v>1342.77</v>
      </c>
    </row>
    <row r="220" s="27" customFormat="1" ht="17" customHeight="1" spans="1:9">
      <c r="A220" s="11" t="s">
        <v>196</v>
      </c>
      <c r="B220" s="11" t="s">
        <v>15</v>
      </c>
      <c r="C220" s="11" t="s">
        <v>15</v>
      </c>
      <c r="D220" s="12" t="s">
        <v>16</v>
      </c>
      <c r="E220" s="42">
        <v>307.51</v>
      </c>
      <c r="G220" s="27" t="str">
        <f t="shared" si="7"/>
        <v>2080202</v>
      </c>
      <c r="H220" s="27">
        <f t="shared" si="8"/>
        <v>7</v>
      </c>
      <c r="I220" s="27">
        <v>307.51</v>
      </c>
    </row>
    <row r="221" s="27" customFormat="1" ht="17" customHeight="1" spans="1:9">
      <c r="A221" s="11" t="s">
        <v>196</v>
      </c>
      <c r="B221" s="11" t="s">
        <v>15</v>
      </c>
      <c r="C221" s="11" t="s">
        <v>46</v>
      </c>
      <c r="D221" s="12" t="s">
        <v>205</v>
      </c>
      <c r="E221" s="42">
        <v>140.98</v>
      </c>
      <c r="G221" s="27" t="str">
        <f t="shared" si="7"/>
        <v>2080299</v>
      </c>
      <c r="H221" s="27">
        <f t="shared" si="8"/>
        <v>7</v>
      </c>
      <c r="I221" s="27">
        <v>140.98</v>
      </c>
    </row>
    <row r="222" s="27" customFormat="1" ht="17" customHeight="1" spans="1:9">
      <c r="A222" s="5" t="s">
        <v>196</v>
      </c>
      <c r="B222" s="5" t="s">
        <v>19</v>
      </c>
      <c r="C222" s="5"/>
      <c r="D222" s="10" t="s">
        <v>206</v>
      </c>
      <c r="E222" s="9">
        <f>SUM(E223:E226)</f>
        <v>87616.714213</v>
      </c>
      <c r="G222" s="27" t="str">
        <f t="shared" si="7"/>
        <v>20805</v>
      </c>
      <c r="H222" s="27">
        <f t="shared" si="8"/>
        <v>5</v>
      </c>
      <c r="I222" s="27" t="e">
        <v>#N/A</v>
      </c>
    </row>
    <row r="223" s="27" customFormat="1" ht="17" customHeight="1" spans="1:9">
      <c r="A223" s="11" t="s">
        <v>196</v>
      </c>
      <c r="B223" s="11" t="s">
        <v>19</v>
      </c>
      <c r="C223" s="11" t="s">
        <v>19</v>
      </c>
      <c r="D223" s="12" t="s">
        <v>207</v>
      </c>
      <c r="E223" s="42">
        <v>35111.796142</v>
      </c>
      <c r="G223" s="27" t="str">
        <f t="shared" si="7"/>
        <v>2080505</v>
      </c>
      <c r="H223" s="27">
        <f t="shared" si="8"/>
        <v>7</v>
      </c>
      <c r="I223" s="27">
        <v>35111.796142</v>
      </c>
    </row>
    <row r="224" s="27" customFormat="1" ht="17" customHeight="1" spans="1:9">
      <c r="A224" s="11" t="s">
        <v>196</v>
      </c>
      <c r="B224" s="11" t="s">
        <v>19</v>
      </c>
      <c r="C224" s="11" t="s">
        <v>38</v>
      </c>
      <c r="D224" s="12" t="s">
        <v>208</v>
      </c>
      <c r="E224" s="42">
        <v>15996.918071</v>
      </c>
      <c r="G224" s="27" t="str">
        <f t="shared" si="7"/>
        <v>2080506</v>
      </c>
      <c r="H224" s="27">
        <f t="shared" si="8"/>
        <v>7</v>
      </c>
      <c r="I224" s="27">
        <v>15996.918071</v>
      </c>
    </row>
    <row r="225" s="27" customFormat="1" ht="17" customHeight="1" spans="1:9">
      <c r="A225" s="11" t="s">
        <v>196</v>
      </c>
      <c r="B225" s="11" t="s">
        <v>19</v>
      </c>
      <c r="C225" s="11" t="s">
        <v>35</v>
      </c>
      <c r="D225" s="12" t="s">
        <v>209</v>
      </c>
      <c r="E225" s="42">
        <v>35500</v>
      </c>
      <c r="G225" s="27" t="str">
        <f t="shared" si="7"/>
        <v>2080507</v>
      </c>
      <c r="H225" s="27">
        <f t="shared" si="8"/>
        <v>7</v>
      </c>
      <c r="I225" s="27">
        <v>35500</v>
      </c>
    </row>
    <row r="226" s="27" customFormat="1" ht="17" customHeight="1" spans="1:9">
      <c r="A226" s="11" t="s">
        <v>196</v>
      </c>
      <c r="B226" s="11" t="s">
        <v>19</v>
      </c>
      <c r="C226" s="11" t="s">
        <v>46</v>
      </c>
      <c r="D226" s="12" t="s">
        <v>210</v>
      </c>
      <c r="E226" s="42">
        <v>1008</v>
      </c>
      <c r="G226" s="27" t="str">
        <f t="shared" si="7"/>
        <v>2080599</v>
      </c>
      <c r="H226" s="27">
        <f t="shared" si="8"/>
        <v>7</v>
      </c>
      <c r="I226" s="27">
        <v>1008</v>
      </c>
    </row>
    <row r="227" s="27" customFormat="1" ht="17" customHeight="1" spans="1:9">
      <c r="A227" s="5" t="s">
        <v>196</v>
      </c>
      <c r="B227" s="5" t="s">
        <v>35</v>
      </c>
      <c r="C227" s="5"/>
      <c r="D227" s="10" t="s">
        <v>211</v>
      </c>
      <c r="E227" s="9">
        <f>SUM(E228)</f>
        <v>1250</v>
      </c>
      <c r="G227" s="27" t="str">
        <f t="shared" si="7"/>
        <v>20807</v>
      </c>
      <c r="H227" s="27">
        <f t="shared" si="8"/>
        <v>5</v>
      </c>
      <c r="I227" s="27" t="e">
        <v>#N/A</v>
      </c>
    </row>
    <row r="228" s="27" customFormat="1" ht="17" customHeight="1" spans="1:9">
      <c r="A228" s="11" t="s">
        <v>196</v>
      </c>
      <c r="B228" s="11" t="s">
        <v>35</v>
      </c>
      <c r="C228" s="11" t="s">
        <v>46</v>
      </c>
      <c r="D228" s="12" t="s">
        <v>212</v>
      </c>
      <c r="E228" s="42">
        <v>1250</v>
      </c>
      <c r="G228" s="27" t="str">
        <f t="shared" si="7"/>
        <v>2080799</v>
      </c>
      <c r="H228" s="27">
        <f t="shared" si="8"/>
        <v>7</v>
      </c>
      <c r="I228" s="27">
        <v>1250</v>
      </c>
    </row>
    <row r="229" s="27" customFormat="1" ht="17" customHeight="1" spans="1:9">
      <c r="A229" s="5" t="s">
        <v>196</v>
      </c>
      <c r="B229" s="5" t="s">
        <v>21</v>
      </c>
      <c r="C229" s="5"/>
      <c r="D229" s="10" t="s">
        <v>213</v>
      </c>
      <c r="E229" s="9">
        <f>SUM(E230)</f>
        <v>4266</v>
      </c>
      <c r="G229" s="27" t="str">
        <f t="shared" si="7"/>
        <v>20808</v>
      </c>
      <c r="H229" s="27">
        <f t="shared" si="8"/>
        <v>5</v>
      </c>
      <c r="I229" s="27" t="e">
        <v>#N/A</v>
      </c>
    </row>
    <row r="230" s="27" customFormat="1" ht="17" customHeight="1" spans="1:9">
      <c r="A230" s="11" t="s">
        <v>196</v>
      </c>
      <c r="B230" s="11" t="s">
        <v>21</v>
      </c>
      <c r="C230" s="11" t="s">
        <v>46</v>
      </c>
      <c r="D230" s="12" t="s">
        <v>214</v>
      </c>
      <c r="E230" s="42">
        <v>4266</v>
      </c>
      <c r="G230" s="27" t="str">
        <f t="shared" si="7"/>
        <v>2080899</v>
      </c>
      <c r="H230" s="27">
        <f t="shared" si="8"/>
        <v>7</v>
      </c>
      <c r="I230" s="27">
        <v>4266</v>
      </c>
    </row>
    <row r="231" s="27" customFormat="1" ht="17" customHeight="1" spans="1:9">
      <c r="A231" s="5" t="s">
        <v>196</v>
      </c>
      <c r="B231" s="5" t="s">
        <v>150</v>
      </c>
      <c r="C231" s="5"/>
      <c r="D231" s="10" t="s">
        <v>215</v>
      </c>
      <c r="E231" s="9">
        <f>SUM(E232:E234)</f>
        <v>5886.5</v>
      </c>
      <c r="G231" s="27" t="str">
        <f t="shared" si="7"/>
        <v>20809</v>
      </c>
      <c r="H231" s="27">
        <f t="shared" si="8"/>
        <v>5</v>
      </c>
      <c r="I231" s="27" t="e">
        <v>#N/A</v>
      </c>
    </row>
    <row r="232" s="27" customFormat="1" ht="17" customHeight="1" spans="1:9">
      <c r="A232" s="11" t="s">
        <v>196</v>
      </c>
      <c r="B232" s="11" t="s">
        <v>150</v>
      </c>
      <c r="C232" s="11" t="s">
        <v>15</v>
      </c>
      <c r="D232" s="12" t="s">
        <v>216</v>
      </c>
      <c r="E232" s="42">
        <v>359.1</v>
      </c>
      <c r="G232" s="27" t="str">
        <f t="shared" si="7"/>
        <v>2080902</v>
      </c>
      <c r="H232" s="27">
        <f t="shared" si="8"/>
        <v>7</v>
      </c>
      <c r="I232" s="27">
        <v>359.1</v>
      </c>
    </row>
    <row r="233" s="27" customFormat="1" ht="17" customHeight="1" spans="1:9">
      <c r="A233" s="11" t="s">
        <v>196</v>
      </c>
      <c r="B233" s="11" t="s">
        <v>150</v>
      </c>
      <c r="C233" s="11" t="s">
        <v>25</v>
      </c>
      <c r="D233" s="12" t="s">
        <v>217</v>
      </c>
      <c r="E233" s="42">
        <v>801.4</v>
      </c>
      <c r="G233" s="27" t="str">
        <f t="shared" si="7"/>
        <v>2080903</v>
      </c>
      <c r="H233" s="27">
        <f t="shared" si="8"/>
        <v>7</v>
      </c>
      <c r="I233" s="27">
        <v>801.4</v>
      </c>
    </row>
    <row r="234" s="27" customFormat="1" ht="17" customHeight="1" spans="1:9">
      <c r="A234" s="11" t="s">
        <v>196</v>
      </c>
      <c r="B234" s="11" t="s">
        <v>150</v>
      </c>
      <c r="C234" s="11" t="s">
        <v>46</v>
      </c>
      <c r="D234" s="12" t="s">
        <v>218</v>
      </c>
      <c r="E234" s="42">
        <v>4726</v>
      </c>
      <c r="G234" s="27" t="str">
        <f t="shared" si="7"/>
        <v>2080999</v>
      </c>
      <c r="H234" s="27">
        <f t="shared" si="8"/>
        <v>7</v>
      </c>
      <c r="I234" s="27">
        <v>4726</v>
      </c>
    </row>
    <row r="235" s="27" customFormat="1" ht="17" customHeight="1" spans="1:9">
      <c r="A235" s="5" t="s">
        <v>196</v>
      </c>
      <c r="B235" s="5" t="s">
        <v>87</v>
      </c>
      <c r="C235" s="5"/>
      <c r="D235" s="10" t="s">
        <v>219</v>
      </c>
      <c r="E235" s="9">
        <f>SUM(E236:E238)</f>
        <v>2709.89</v>
      </c>
      <c r="G235" s="27" t="str">
        <f t="shared" si="7"/>
        <v>20810</v>
      </c>
      <c r="H235" s="27">
        <f t="shared" si="8"/>
        <v>5</v>
      </c>
      <c r="I235" s="27" t="e">
        <v>#N/A</v>
      </c>
    </row>
    <row r="236" s="27" customFormat="1" ht="17" customHeight="1" spans="1:9">
      <c r="A236" s="11" t="s">
        <v>196</v>
      </c>
      <c r="B236" s="11" t="s">
        <v>87</v>
      </c>
      <c r="C236" s="11" t="s">
        <v>15</v>
      </c>
      <c r="D236" s="12" t="s">
        <v>220</v>
      </c>
      <c r="E236" s="42">
        <v>24.32</v>
      </c>
      <c r="G236" s="27" t="str">
        <f t="shared" si="7"/>
        <v>2081002</v>
      </c>
      <c r="H236" s="27">
        <f t="shared" si="8"/>
        <v>7</v>
      </c>
      <c r="I236" s="27">
        <v>24.32</v>
      </c>
    </row>
    <row r="237" s="27" customFormat="1" ht="17" customHeight="1" spans="1:9">
      <c r="A237" s="11" t="s">
        <v>196</v>
      </c>
      <c r="B237" s="11" t="s">
        <v>87</v>
      </c>
      <c r="C237" s="11" t="s">
        <v>17</v>
      </c>
      <c r="D237" s="12" t="s">
        <v>221</v>
      </c>
      <c r="E237" s="42">
        <v>917.89</v>
      </c>
      <c r="G237" s="27" t="str">
        <f t="shared" si="7"/>
        <v>2081004</v>
      </c>
      <c r="H237" s="27">
        <f t="shared" si="8"/>
        <v>7</v>
      </c>
      <c r="I237" s="27">
        <v>917.89</v>
      </c>
    </row>
    <row r="238" s="27" customFormat="1" ht="17" customHeight="1" spans="1:9">
      <c r="A238" s="11" t="s">
        <v>196</v>
      </c>
      <c r="B238" s="11" t="s">
        <v>87</v>
      </c>
      <c r="C238" s="11" t="s">
        <v>19</v>
      </c>
      <c r="D238" s="12" t="s">
        <v>222</v>
      </c>
      <c r="E238" s="42">
        <v>1767.68</v>
      </c>
      <c r="G238" s="27" t="str">
        <f t="shared" si="7"/>
        <v>2081005</v>
      </c>
      <c r="H238" s="27">
        <f t="shared" si="8"/>
        <v>7</v>
      </c>
      <c r="I238" s="27">
        <v>1767.68</v>
      </c>
    </row>
    <row r="239" s="27" customFormat="1" ht="17" customHeight="1" spans="1:9">
      <c r="A239" s="5" t="s">
        <v>196</v>
      </c>
      <c r="B239" s="5" t="s">
        <v>42</v>
      </c>
      <c r="C239" s="5"/>
      <c r="D239" s="10" t="s">
        <v>223</v>
      </c>
      <c r="E239" s="9">
        <f>SUM(E240:E243)</f>
        <v>2662.58</v>
      </c>
      <c r="G239" s="27" t="str">
        <f t="shared" si="7"/>
        <v>20811</v>
      </c>
      <c r="H239" s="27">
        <f t="shared" si="8"/>
        <v>5</v>
      </c>
      <c r="I239" s="27" t="e">
        <v>#N/A</v>
      </c>
    </row>
    <row r="240" s="27" customFormat="1" ht="17" customHeight="1" spans="1:9">
      <c r="A240" s="11" t="s">
        <v>196</v>
      </c>
      <c r="B240" s="11" t="s">
        <v>42</v>
      </c>
      <c r="C240" s="11" t="s">
        <v>12</v>
      </c>
      <c r="D240" s="12" t="s">
        <v>14</v>
      </c>
      <c r="E240" s="42">
        <v>580.8</v>
      </c>
      <c r="G240" s="27" t="str">
        <f t="shared" si="7"/>
        <v>2081101</v>
      </c>
      <c r="H240" s="27">
        <f t="shared" si="8"/>
        <v>7</v>
      </c>
      <c r="I240" s="27">
        <v>580.8</v>
      </c>
    </row>
    <row r="241" s="27" customFormat="1" ht="17" customHeight="1" spans="1:9">
      <c r="A241" s="11" t="s">
        <v>196</v>
      </c>
      <c r="B241" s="11" t="s">
        <v>42</v>
      </c>
      <c r="C241" s="11" t="s">
        <v>17</v>
      </c>
      <c r="D241" s="12" t="s">
        <v>224</v>
      </c>
      <c r="E241" s="42">
        <v>43.78</v>
      </c>
      <c r="G241" s="27" t="str">
        <f t="shared" si="7"/>
        <v>2081104</v>
      </c>
      <c r="H241" s="27">
        <f t="shared" si="8"/>
        <v>7</v>
      </c>
      <c r="I241" s="27">
        <v>43.78</v>
      </c>
    </row>
    <row r="242" s="27" customFormat="1" ht="17" customHeight="1" spans="1:9">
      <c r="A242" s="11" t="s">
        <v>196</v>
      </c>
      <c r="B242" s="11" t="s">
        <v>42</v>
      </c>
      <c r="C242" s="11" t="s">
        <v>35</v>
      </c>
      <c r="D242" s="12" t="s">
        <v>225</v>
      </c>
      <c r="E242" s="42">
        <v>270</v>
      </c>
      <c r="G242" s="27" t="str">
        <f t="shared" si="7"/>
        <v>2081107</v>
      </c>
      <c r="H242" s="27">
        <f t="shared" si="8"/>
        <v>7</v>
      </c>
      <c r="I242" s="27">
        <v>270</v>
      </c>
    </row>
    <row r="243" s="27" customFormat="1" ht="17" customHeight="1" spans="1:9">
      <c r="A243" s="11" t="s">
        <v>196</v>
      </c>
      <c r="B243" s="11" t="s">
        <v>42</v>
      </c>
      <c r="C243" s="11" t="s">
        <v>46</v>
      </c>
      <c r="D243" s="12" t="s">
        <v>226</v>
      </c>
      <c r="E243" s="42">
        <v>1768</v>
      </c>
      <c r="G243" s="27" t="str">
        <f t="shared" si="7"/>
        <v>2081199</v>
      </c>
      <c r="H243" s="27">
        <f t="shared" si="8"/>
        <v>7</v>
      </c>
      <c r="I243" s="27">
        <v>1768</v>
      </c>
    </row>
    <row r="244" s="27" customFormat="1" ht="17" customHeight="1" spans="1:9">
      <c r="A244" s="5" t="s">
        <v>196</v>
      </c>
      <c r="B244" s="5" t="s">
        <v>227</v>
      </c>
      <c r="C244" s="5"/>
      <c r="D244" s="10" t="s">
        <v>228</v>
      </c>
      <c r="E244" s="9">
        <f t="shared" ref="E244:E248" si="9">SUM(E245)</f>
        <v>4350</v>
      </c>
      <c r="G244" s="27" t="str">
        <f t="shared" si="7"/>
        <v>20819</v>
      </c>
      <c r="H244" s="27">
        <f t="shared" si="8"/>
        <v>5</v>
      </c>
      <c r="I244" s="27" t="e">
        <v>#N/A</v>
      </c>
    </row>
    <row r="245" s="27" customFormat="1" ht="17" customHeight="1" spans="1:9">
      <c r="A245" s="11" t="s">
        <v>196</v>
      </c>
      <c r="B245" s="11" t="s">
        <v>227</v>
      </c>
      <c r="C245" s="11" t="s">
        <v>12</v>
      </c>
      <c r="D245" s="12" t="s">
        <v>229</v>
      </c>
      <c r="E245" s="42">
        <v>4350</v>
      </c>
      <c r="G245" s="27" t="str">
        <f t="shared" si="7"/>
        <v>2081901</v>
      </c>
      <c r="H245" s="27">
        <f t="shared" si="8"/>
        <v>7</v>
      </c>
      <c r="I245" s="27">
        <v>4350</v>
      </c>
    </row>
    <row r="246" s="27" customFormat="1" ht="17" customHeight="1" spans="1:9">
      <c r="A246" s="5" t="s">
        <v>196</v>
      </c>
      <c r="B246" s="5" t="s">
        <v>110</v>
      </c>
      <c r="C246" s="5"/>
      <c r="D246" s="10" t="s">
        <v>230</v>
      </c>
      <c r="E246" s="9">
        <f t="shared" si="9"/>
        <v>479.6</v>
      </c>
      <c r="G246" s="27" t="str">
        <f t="shared" si="7"/>
        <v>20820</v>
      </c>
      <c r="H246" s="27">
        <f t="shared" si="8"/>
        <v>5</v>
      </c>
      <c r="I246" s="27" t="e">
        <v>#N/A</v>
      </c>
    </row>
    <row r="247" s="27" customFormat="1" ht="17" customHeight="1" spans="1:9">
      <c r="A247" s="11" t="s">
        <v>196</v>
      </c>
      <c r="B247" s="11" t="s">
        <v>110</v>
      </c>
      <c r="C247" s="11" t="s">
        <v>15</v>
      </c>
      <c r="D247" s="12" t="s">
        <v>231</v>
      </c>
      <c r="E247" s="42">
        <v>479.6</v>
      </c>
      <c r="G247" s="27" t="str">
        <f t="shared" si="7"/>
        <v>2082002</v>
      </c>
      <c r="H247" s="27">
        <f t="shared" si="8"/>
        <v>7</v>
      </c>
      <c r="I247" s="27">
        <v>479.6</v>
      </c>
    </row>
    <row r="248" s="27" customFormat="1" ht="17" customHeight="1" spans="1:9">
      <c r="A248" s="5" t="s">
        <v>196</v>
      </c>
      <c r="B248" s="5" t="s">
        <v>55</v>
      </c>
      <c r="C248" s="5"/>
      <c r="D248" s="10" t="s">
        <v>232</v>
      </c>
      <c r="E248" s="9">
        <f t="shared" si="9"/>
        <v>300</v>
      </c>
      <c r="G248" s="27" t="str">
        <f t="shared" si="7"/>
        <v>20826</v>
      </c>
      <c r="H248" s="27">
        <f t="shared" si="8"/>
        <v>5</v>
      </c>
      <c r="I248" s="27" t="e">
        <v>#N/A</v>
      </c>
    </row>
    <row r="249" s="27" customFormat="1" ht="17" customHeight="1" spans="1:9">
      <c r="A249" s="11" t="s">
        <v>196</v>
      </c>
      <c r="B249" s="11" t="s">
        <v>55</v>
      </c>
      <c r="C249" s="11" t="s">
        <v>46</v>
      </c>
      <c r="D249" s="12" t="s">
        <v>233</v>
      </c>
      <c r="E249" s="42">
        <v>300</v>
      </c>
      <c r="G249" s="27" t="str">
        <f t="shared" si="7"/>
        <v>2082699</v>
      </c>
      <c r="H249" s="27">
        <f t="shared" si="8"/>
        <v>7</v>
      </c>
      <c r="I249" s="27">
        <v>300</v>
      </c>
    </row>
    <row r="250" s="27" customFormat="1" ht="17" customHeight="1" spans="1:9">
      <c r="A250" s="5" t="s">
        <v>196</v>
      </c>
      <c r="B250" s="5" t="s">
        <v>234</v>
      </c>
      <c r="C250" s="5"/>
      <c r="D250" s="10" t="s">
        <v>235</v>
      </c>
      <c r="E250" s="9">
        <f>SUM(E251:E252)</f>
        <v>4301.16</v>
      </c>
      <c r="G250" s="27" t="str">
        <f t="shared" si="7"/>
        <v>20827</v>
      </c>
      <c r="H250" s="27">
        <f t="shared" si="8"/>
        <v>5</v>
      </c>
      <c r="I250" s="27" t="e">
        <v>#N/A</v>
      </c>
    </row>
    <row r="251" s="27" customFormat="1" ht="17" customHeight="1" spans="1:9">
      <c r="A251" s="11" t="s">
        <v>196</v>
      </c>
      <c r="B251" s="11" t="s">
        <v>234</v>
      </c>
      <c r="C251" s="11" t="s">
        <v>15</v>
      </c>
      <c r="D251" s="12" t="s">
        <v>236</v>
      </c>
      <c r="E251" s="42">
        <v>21.16</v>
      </c>
      <c r="G251" s="27" t="str">
        <f t="shared" si="7"/>
        <v>2082702</v>
      </c>
      <c r="H251" s="27">
        <f t="shared" si="8"/>
        <v>7</v>
      </c>
      <c r="I251" s="27">
        <v>21.16</v>
      </c>
    </row>
    <row r="252" s="27" customFormat="1" ht="17" customHeight="1" spans="1:9">
      <c r="A252" s="11" t="s">
        <v>196</v>
      </c>
      <c r="B252" s="11" t="s">
        <v>234</v>
      </c>
      <c r="C252" s="11" t="s">
        <v>46</v>
      </c>
      <c r="D252" s="12" t="s">
        <v>237</v>
      </c>
      <c r="E252" s="42">
        <v>4280</v>
      </c>
      <c r="G252" s="27" t="str">
        <f t="shared" si="7"/>
        <v>2082799</v>
      </c>
      <c r="H252" s="27">
        <f t="shared" si="8"/>
        <v>7</v>
      </c>
      <c r="I252" s="27">
        <v>4280</v>
      </c>
    </row>
    <row r="253" s="27" customFormat="1" ht="17" customHeight="1" spans="1:9">
      <c r="A253" s="5" t="s">
        <v>196</v>
      </c>
      <c r="B253" s="5" t="s">
        <v>58</v>
      </c>
      <c r="C253" s="5"/>
      <c r="D253" s="10" t="s">
        <v>238</v>
      </c>
      <c r="E253" s="9">
        <f>SUM(E254:E256)</f>
        <v>1597.48</v>
      </c>
      <c r="G253" s="27" t="str">
        <f t="shared" si="7"/>
        <v>20828</v>
      </c>
      <c r="H253" s="27">
        <f t="shared" si="8"/>
        <v>5</v>
      </c>
      <c r="I253" s="27" t="e">
        <v>#N/A</v>
      </c>
    </row>
    <row r="254" s="27" customFormat="1" ht="17" customHeight="1" spans="1:9">
      <c r="A254" s="11" t="s">
        <v>196</v>
      </c>
      <c r="B254" s="11" t="s">
        <v>58</v>
      </c>
      <c r="C254" s="11" t="s">
        <v>12</v>
      </c>
      <c r="D254" s="12" t="s">
        <v>14</v>
      </c>
      <c r="E254" s="42">
        <v>826.2</v>
      </c>
      <c r="G254" s="27" t="str">
        <f t="shared" si="7"/>
        <v>2082801</v>
      </c>
      <c r="H254" s="27">
        <f t="shared" si="8"/>
        <v>7</v>
      </c>
      <c r="I254" s="27">
        <v>826.2</v>
      </c>
    </row>
    <row r="255" s="27" customFormat="1" ht="17" customHeight="1" spans="1:9">
      <c r="A255" s="11" t="s">
        <v>196</v>
      </c>
      <c r="B255" s="11" t="s">
        <v>58</v>
      </c>
      <c r="C255" s="11" t="s">
        <v>19</v>
      </c>
      <c r="D255" s="12" t="s">
        <v>239</v>
      </c>
      <c r="E255" s="42">
        <v>434.18</v>
      </c>
      <c r="G255" s="27" t="str">
        <f t="shared" si="7"/>
        <v>2082805</v>
      </c>
      <c r="H255" s="27">
        <f t="shared" si="8"/>
        <v>7</v>
      </c>
      <c r="I255" s="27">
        <v>434.18</v>
      </c>
    </row>
    <row r="256" s="27" customFormat="1" ht="17" customHeight="1" spans="1:9">
      <c r="A256" s="11" t="s">
        <v>196</v>
      </c>
      <c r="B256" s="11" t="s">
        <v>58</v>
      </c>
      <c r="C256" s="11" t="s">
        <v>46</v>
      </c>
      <c r="D256" s="12" t="s">
        <v>240</v>
      </c>
      <c r="E256" s="42">
        <v>337.1</v>
      </c>
      <c r="G256" s="27" t="str">
        <f t="shared" si="7"/>
        <v>2082899</v>
      </c>
      <c r="H256" s="27">
        <f t="shared" si="8"/>
        <v>7</v>
      </c>
      <c r="I256" s="27">
        <v>337.1</v>
      </c>
    </row>
    <row r="257" s="27" customFormat="1" ht="17" customHeight="1" spans="1:9">
      <c r="A257" s="5" t="s">
        <v>196</v>
      </c>
      <c r="B257" s="5" t="s">
        <v>46</v>
      </c>
      <c r="C257" s="5"/>
      <c r="D257" s="10" t="s">
        <v>241</v>
      </c>
      <c r="E257" s="9">
        <f>SUM(E258)</f>
        <v>2085.86</v>
      </c>
      <c r="G257" s="27" t="str">
        <f t="shared" si="7"/>
        <v>20899</v>
      </c>
      <c r="H257" s="27">
        <f t="shared" si="8"/>
        <v>5</v>
      </c>
      <c r="I257" s="27" t="e">
        <v>#N/A</v>
      </c>
    </row>
    <row r="258" s="27" customFormat="1" ht="17" customHeight="1" spans="1:9">
      <c r="A258" s="11" t="s">
        <v>196</v>
      </c>
      <c r="B258" s="11" t="s">
        <v>46</v>
      </c>
      <c r="C258" s="11" t="s">
        <v>46</v>
      </c>
      <c r="D258" s="12" t="s">
        <v>242</v>
      </c>
      <c r="E258" s="42">
        <v>2085.86</v>
      </c>
      <c r="G258" s="27" t="str">
        <f t="shared" si="7"/>
        <v>2089999</v>
      </c>
      <c r="H258" s="27">
        <f t="shared" si="8"/>
        <v>7</v>
      </c>
      <c r="I258" s="27">
        <v>2085.86</v>
      </c>
    </row>
    <row r="259" s="27" customFormat="1" ht="17" customHeight="1" spans="1:9">
      <c r="A259" s="5" t="s">
        <v>243</v>
      </c>
      <c r="B259" s="5"/>
      <c r="C259" s="5"/>
      <c r="D259" s="10" t="s">
        <v>244</v>
      </c>
      <c r="E259" s="9">
        <f>E260+E263+E268+E277+E280+E285+E287+E292+E294</f>
        <v>79781.295787</v>
      </c>
      <c r="G259" s="27" t="str">
        <f t="shared" si="7"/>
        <v>210</v>
      </c>
      <c r="H259" s="27">
        <f t="shared" si="8"/>
        <v>3</v>
      </c>
      <c r="I259" s="27" t="e">
        <v>#N/A</v>
      </c>
    </row>
    <row r="260" s="27" customFormat="1" ht="17" customHeight="1" spans="1:9">
      <c r="A260" s="5" t="s">
        <v>243</v>
      </c>
      <c r="B260" s="5" t="s">
        <v>12</v>
      </c>
      <c r="C260" s="5"/>
      <c r="D260" s="10" t="s">
        <v>245</v>
      </c>
      <c r="E260" s="9">
        <f>SUM(E261:E262)</f>
        <v>2473.15</v>
      </c>
      <c r="G260" s="27" t="str">
        <f t="shared" si="7"/>
        <v>21001</v>
      </c>
      <c r="H260" s="27">
        <f t="shared" si="8"/>
        <v>5</v>
      </c>
      <c r="I260" s="27" t="e">
        <v>#N/A</v>
      </c>
    </row>
    <row r="261" s="27" customFormat="1" ht="17" customHeight="1" spans="1:9">
      <c r="A261" s="11" t="s">
        <v>243</v>
      </c>
      <c r="B261" s="11" t="s">
        <v>12</v>
      </c>
      <c r="C261" s="11" t="s">
        <v>12</v>
      </c>
      <c r="D261" s="12" t="s">
        <v>14</v>
      </c>
      <c r="E261" s="42">
        <v>1955.63</v>
      </c>
      <c r="G261" s="27" t="str">
        <f t="shared" si="7"/>
        <v>2100101</v>
      </c>
      <c r="H261" s="27">
        <f t="shared" si="8"/>
        <v>7</v>
      </c>
      <c r="I261" s="27">
        <v>1955.63</v>
      </c>
    </row>
    <row r="262" s="27" customFormat="1" ht="17" customHeight="1" spans="1:9">
      <c r="A262" s="11" t="s">
        <v>243</v>
      </c>
      <c r="B262" s="11" t="s">
        <v>12</v>
      </c>
      <c r="C262" s="11" t="s">
        <v>46</v>
      </c>
      <c r="D262" s="12" t="s">
        <v>246</v>
      </c>
      <c r="E262" s="42">
        <v>517.52</v>
      </c>
      <c r="G262" s="27" t="str">
        <f t="shared" si="7"/>
        <v>2100199</v>
      </c>
      <c r="H262" s="27">
        <f t="shared" si="8"/>
        <v>7</v>
      </c>
      <c r="I262" s="27">
        <v>517.52</v>
      </c>
    </row>
    <row r="263" s="27" customFormat="1" ht="17" customHeight="1" spans="1:9">
      <c r="A263" s="5" t="s">
        <v>243</v>
      </c>
      <c r="B263" s="5" t="s">
        <v>15</v>
      </c>
      <c r="C263" s="5"/>
      <c r="D263" s="10" t="s">
        <v>247</v>
      </c>
      <c r="E263" s="9">
        <f>SUM(E264:E267)</f>
        <v>9904.21</v>
      </c>
      <c r="G263" s="27" t="str">
        <f t="shared" si="7"/>
        <v>21002</v>
      </c>
      <c r="H263" s="27">
        <f t="shared" si="8"/>
        <v>5</v>
      </c>
      <c r="I263" s="27" t="e">
        <v>#N/A</v>
      </c>
    </row>
    <row r="264" s="27" customFormat="1" ht="17" customHeight="1" spans="1:9">
      <c r="A264" s="11" t="s">
        <v>243</v>
      </c>
      <c r="B264" s="11" t="s">
        <v>15</v>
      </c>
      <c r="C264" s="11" t="s">
        <v>12</v>
      </c>
      <c r="D264" s="12" t="s">
        <v>248</v>
      </c>
      <c r="E264" s="42">
        <v>4414.21</v>
      </c>
      <c r="G264" s="27" t="str">
        <f t="shared" ref="G264:G327" si="10">A264&amp;B264&amp;C264</f>
        <v>2100201</v>
      </c>
      <c r="H264" s="27">
        <f t="shared" ref="H264:H327" si="11">LEN(G264)</f>
        <v>7</v>
      </c>
      <c r="I264" s="27">
        <v>4414.21</v>
      </c>
    </row>
    <row r="265" s="27" customFormat="1" ht="17" customHeight="1" spans="1:9">
      <c r="A265" s="11" t="s">
        <v>243</v>
      </c>
      <c r="B265" s="11" t="s">
        <v>15</v>
      </c>
      <c r="C265" s="11" t="s">
        <v>15</v>
      </c>
      <c r="D265" s="12" t="s">
        <v>249</v>
      </c>
      <c r="E265" s="42">
        <v>816.62</v>
      </c>
      <c r="G265" s="27" t="str">
        <f t="shared" si="10"/>
        <v>2100202</v>
      </c>
      <c r="H265" s="27">
        <f t="shared" si="11"/>
        <v>7</v>
      </c>
      <c r="I265" s="27">
        <v>816.62</v>
      </c>
    </row>
    <row r="266" s="27" customFormat="1" ht="17" customHeight="1" spans="1:9">
      <c r="A266" s="11" t="s">
        <v>243</v>
      </c>
      <c r="B266" s="11" t="s">
        <v>15</v>
      </c>
      <c r="C266" s="11" t="s">
        <v>25</v>
      </c>
      <c r="D266" s="12" t="s">
        <v>250</v>
      </c>
      <c r="E266" s="42">
        <v>2485.41</v>
      </c>
      <c r="G266" s="27" t="str">
        <f t="shared" si="10"/>
        <v>2100203</v>
      </c>
      <c r="H266" s="27">
        <f t="shared" si="11"/>
        <v>7</v>
      </c>
      <c r="I266" s="27">
        <v>2485.41</v>
      </c>
    </row>
    <row r="267" s="27" customFormat="1" ht="17" customHeight="1" spans="1:9">
      <c r="A267" s="11" t="s">
        <v>243</v>
      </c>
      <c r="B267" s="11" t="s">
        <v>15</v>
      </c>
      <c r="C267" s="11" t="s">
        <v>19</v>
      </c>
      <c r="D267" s="12" t="s">
        <v>251</v>
      </c>
      <c r="E267" s="42">
        <v>2187.97</v>
      </c>
      <c r="G267" s="27" t="str">
        <f t="shared" si="10"/>
        <v>2100205</v>
      </c>
      <c r="H267" s="27">
        <f t="shared" si="11"/>
        <v>7</v>
      </c>
      <c r="I267" s="27">
        <v>2187.97</v>
      </c>
    </row>
    <row r="268" s="27" customFormat="1" ht="17" customHeight="1" spans="1:9">
      <c r="A268" s="5" t="s">
        <v>243</v>
      </c>
      <c r="B268" s="5" t="s">
        <v>17</v>
      </c>
      <c r="C268" s="5"/>
      <c r="D268" s="10" t="s">
        <v>252</v>
      </c>
      <c r="E268" s="9">
        <f>SUM(E269:E276)</f>
        <v>12683.25</v>
      </c>
      <c r="G268" s="27" t="str">
        <f t="shared" si="10"/>
        <v>21004</v>
      </c>
      <c r="H268" s="27">
        <f t="shared" si="11"/>
        <v>5</v>
      </c>
      <c r="I268" s="27" t="e">
        <v>#N/A</v>
      </c>
    </row>
    <row r="269" s="27" customFormat="1" ht="17" customHeight="1" spans="1:9">
      <c r="A269" s="11" t="s">
        <v>243</v>
      </c>
      <c r="B269" s="11" t="s">
        <v>17</v>
      </c>
      <c r="C269" s="11" t="s">
        <v>12</v>
      </c>
      <c r="D269" s="12" t="s">
        <v>253</v>
      </c>
      <c r="E269" s="42">
        <v>2724.67</v>
      </c>
      <c r="G269" s="27" t="str">
        <f t="shared" si="10"/>
        <v>2100401</v>
      </c>
      <c r="H269" s="27">
        <f t="shared" si="11"/>
        <v>7</v>
      </c>
      <c r="I269" s="27">
        <v>2724.67</v>
      </c>
    </row>
    <row r="270" s="27" customFormat="1" ht="17" customHeight="1" spans="1:9">
      <c r="A270" s="11" t="s">
        <v>243</v>
      </c>
      <c r="B270" s="11" t="s">
        <v>17</v>
      </c>
      <c r="C270" s="11" t="s">
        <v>15</v>
      </c>
      <c r="D270" s="12" t="s">
        <v>254</v>
      </c>
      <c r="E270" s="42">
        <v>406.44</v>
      </c>
      <c r="G270" s="27" t="str">
        <f t="shared" si="10"/>
        <v>2100402</v>
      </c>
      <c r="H270" s="27">
        <f t="shared" si="11"/>
        <v>7</v>
      </c>
      <c r="I270" s="27">
        <v>406.44</v>
      </c>
    </row>
    <row r="271" s="27" customFormat="1" ht="17" customHeight="1" spans="1:9">
      <c r="A271" s="11" t="s">
        <v>243</v>
      </c>
      <c r="B271" s="11" t="s">
        <v>17</v>
      </c>
      <c r="C271" s="11" t="s">
        <v>25</v>
      </c>
      <c r="D271" s="12" t="s">
        <v>255</v>
      </c>
      <c r="E271" s="42">
        <v>1194.56</v>
      </c>
      <c r="G271" s="27" t="str">
        <f t="shared" si="10"/>
        <v>2100403</v>
      </c>
      <c r="H271" s="27">
        <f t="shared" si="11"/>
        <v>7</v>
      </c>
      <c r="I271" s="27">
        <v>1194.56</v>
      </c>
    </row>
    <row r="272" s="27" customFormat="1" ht="17" customHeight="1" spans="1:9">
      <c r="A272" s="11" t="s">
        <v>243</v>
      </c>
      <c r="B272" s="11" t="s">
        <v>17</v>
      </c>
      <c r="C272" s="11" t="s">
        <v>38</v>
      </c>
      <c r="D272" s="12" t="s">
        <v>256</v>
      </c>
      <c r="E272" s="42">
        <v>4490.38</v>
      </c>
      <c r="G272" s="27" t="str">
        <f t="shared" si="10"/>
        <v>2100406</v>
      </c>
      <c r="H272" s="27">
        <f t="shared" si="11"/>
        <v>7</v>
      </c>
      <c r="I272" s="27">
        <v>4490.38</v>
      </c>
    </row>
    <row r="273" s="27" customFormat="1" ht="17" customHeight="1" spans="1:9">
      <c r="A273" s="11" t="s">
        <v>243</v>
      </c>
      <c r="B273" s="11" t="s">
        <v>17</v>
      </c>
      <c r="C273" s="11" t="s">
        <v>21</v>
      </c>
      <c r="D273" s="12" t="s">
        <v>257</v>
      </c>
      <c r="E273" s="42">
        <v>2000</v>
      </c>
      <c r="G273" s="27" t="str">
        <f t="shared" si="10"/>
        <v>2100408</v>
      </c>
      <c r="H273" s="27">
        <f t="shared" si="11"/>
        <v>7</v>
      </c>
      <c r="I273" s="27">
        <v>2000</v>
      </c>
    </row>
    <row r="274" s="27" customFormat="1" ht="17" customHeight="1" spans="1:9">
      <c r="A274" s="11" t="s">
        <v>243</v>
      </c>
      <c r="B274" s="11" t="s">
        <v>17</v>
      </c>
      <c r="C274" s="11" t="s">
        <v>150</v>
      </c>
      <c r="D274" s="12" t="s">
        <v>258</v>
      </c>
      <c r="E274" s="42">
        <v>419.6</v>
      </c>
      <c r="G274" s="27" t="str">
        <f t="shared" si="10"/>
        <v>2100409</v>
      </c>
      <c r="H274" s="27">
        <f t="shared" si="11"/>
        <v>7</v>
      </c>
      <c r="I274" s="27">
        <v>419.6</v>
      </c>
    </row>
    <row r="275" s="27" customFormat="1" ht="17" customHeight="1" spans="1:9">
      <c r="A275" s="11" t="s">
        <v>243</v>
      </c>
      <c r="B275" s="11" t="s">
        <v>17</v>
      </c>
      <c r="C275" s="11" t="s">
        <v>87</v>
      </c>
      <c r="D275" s="12" t="s">
        <v>259</v>
      </c>
      <c r="E275" s="42">
        <v>1000</v>
      </c>
      <c r="G275" s="27" t="str">
        <f t="shared" si="10"/>
        <v>2100410</v>
      </c>
      <c r="H275" s="27">
        <f t="shared" si="11"/>
        <v>7</v>
      </c>
      <c r="I275" s="27">
        <v>1000</v>
      </c>
    </row>
    <row r="276" s="27" customFormat="1" ht="17" customHeight="1" spans="1:9">
      <c r="A276" s="11" t="s">
        <v>243</v>
      </c>
      <c r="B276" s="11" t="s">
        <v>17</v>
      </c>
      <c r="C276" s="11" t="s">
        <v>46</v>
      </c>
      <c r="D276" s="12" t="s">
        <v>260</v>
      </c>
      <c r="E276" s="42">
        <v>447.6</v>
      </c>
      <c r="G276" s="27" t="str">
        <f t="shared" si="10"/>
        <v>2100499</v>
      </c>
      <c r="H276" s="27">
        <f t="shared" si="11"/>
        <v>7</v>
      </c>
      <c r="I276" s="27">
        <v>447.6</v>
      </c>
    </row>
    <row r="277" s="27" customFormat="1" ht="17" customHeight="1" spans="1:9">
      <c r="A277" s="5" t="s">
        <v>243</v>
      </c>
      <c r="B277" s="5" t="s">
        <v>35</v>
      </c>
      <c r="C277" s="5"/>
      <c r="D277" s="10" t="s">
        <v>261</v>
      </c>
      <c r="E277" s="9">
        <f>SUM(E278:E279)</f>
        <v>6115</v>
      </c>
      <c r="G277" s="27" t="str">
        <f t="shared" si="10"/>
        <v>21007</v>
      </c>
      <c r="H277" s="27">
        <f t="shared" si="11"/>
        <v>5</v>
      </c>
      <c r="I277" s="27" t="e">
        <v>#N/A</v>
      </c>
    </row>
    <row r="278" s="27" customFormat="1" ht="17" customHeight="1" spans="1:9">
      <c r="A278" s="11" t="s">
        <v>243</v>
      </c>
      <c r="B278" s="11" t="s">
        <v>35</v>
      </c>
      <c r="C278" s="11" t="s">
        <v>262</v>
      </c>
      <c r="D278" s="12" t="s">
        <v>263</v>
      </c>
      <c r="E278" s="42">
        <v>1112</v>
      </c>
      <c r="G278" s="27" t="str">
        <f t="shared" si="10"/>
        <v>2100717</v>
      </c>
      <c r="H278" s="27">
        <f t="shared" si="11"/>
        <v>7</v>
      </c>
      <c r="I278" s="27">
        <v>1112</v>
      </c>
    </row>
    <row r="279" s="27" customFormat="1" ht="17" customHeight="1" spans="1:9">
      <c r="A279" s="11" t="s">
        <v>243</v>
      </c>
      <c r="B279" s="11" t="s">
        <v>35</v>
      </c>
      <c r="C279" s="11" t="s">
        <v>46</v>
      </c>
      <c r="D279" s="12" t="s">
        <v>264</v>
      </c>
      <c r="E279" s="42">
        <v>5003</v>
      </c>
      <c r="G279" s="27" t="str">
        <f t="shared" si="10"/>
        <v>2100799</v>
      </c>
      <c r="H279" s="27">
        <f t="shared" si="11"/>
        <v>7</v>
      </c>
      <c r="I279" s="27">
        <v>5003</v>
      </c>
    </row>
    <row r="280" s="27" customFormat="1" ht="17" customHeight="1" spans="1:9">
      <c r="A280" s="5" t="s">
        <v>243</v>
      </c>
      <c r="B280" s="5" t="s">
        <v>42</v>
      </c>
      <c r="C280" s="5"/>
      <c r="D280" s="10" t="s">
        <v>265</v>
      </c>
      <c r="E280" s="9">
        <f>SUM(E281:E284)</f>
        <v>39563.405787</v>
      </c>
      <c r="G280" s="27" t="str">
        <f t="shared" si="10"/>
        <v>21011</v>
      </c>
      <c r="H280" s="27">
        <f t="shared" si="11"/>
        <v>5</v>
      </c>
      <c r="I280" s="27" t="e">
        <v>#N/A</v>
      </c>
    </row>
    <row r="281" s="27" customFormat="1" ht="17" customHeight="1" spans="1:9">
      <c r="A281" s="11" t="s">
        <v>243</v>
      </c>
      <c r="B281" s="11" t="s">
        <v>42</v>
      </c>
      <c r="C281" s="11" t="s">
        <v>12</v>
      </c>
      <c r="D281" s="12" t="s">
        <v>266</v>
      </c>
      <c r="E281" s="42">
        <v>7858.06</v>
      </c>
      <c r="G281" s="27" t="str">
        <f t="shared" si="10"/>
        <v>2101101</v>
      </c>
      <c r="H281" s="27">
        <f t="shared" si="11"/>
        <v>7</v>
      </c>
      <c r="I281" s="27">
        <v>7858.06</v>
      </c>
    </row>
    <row r="282" s="27" customFormat="1" ht="17" customHeight="1" spans="1:9">
      <c r="A282" s="11" t="s">
        <v>243</v>
      </c>
      <c r="B282" s="11" t="s">
        <v>42</v>
      </c>
      <c r="C282" s="11" t="s">
        <v>15</v>
      </c>
      <c r="D282" s="12" t="s">
        <v>267</v>
      </c>
      <c r="E282" s="42">
        <v>2772.465787</v>
      </c>
      <c r="G282" s="27" t="str">
        <f t="shared" si="10"/>
        <v>2101102</v>
      </c>
      <c r="H282" s="27">
        <f t="shared" si="11"/>
        <v>7</v>
      </c>
      <c r="I282" s="27">
        <v>2772.465787</v>
      </c>
    </row>
    <row r="283" s="27" customFormat="1" ht="17" customHeight="1" spans="1:9">
      <c r="A283" s="11" t="s">
        <v>243</v>
      </c>
      <c r="B283" s="11" t="s">
        <v>42</v>
      </c>
      <c r="C283" s="11" t="s">
        <v>25</v>
      </c>
      <c r="D283" s="12" t="s">
        <v>268</v>
      </c>
      <c r="E283" s="42">
        <v>544.11</v>
      </c>
      <c r="G283" s="27" t="str">
        <f t="shared" si="10"/>
        <v>2101103</v>
      </c>
      <c r="H283" s="27">
        <f t="shared" si="11"/>
        <v>7</v>
      </c>
      <c r="I283" s="27">
        <v>544.11</v>
      </c>
    </row>
    <row r="284" s="27" customFormat="1" ht="17" customHeight="1" spans="1:9">
      <c r="A284" s="11" t="s">
        <v>243</v>
      </c>
      <c r="B284" s="11" t="s">
        <v>42</v>
      </c>
      <c r="C284" s="11" t="s">
        <v>46</v>
      </c>
      <c r="D284" s="12" t="s">
        <v>269</v>
      </c>
      <c r="E284" s="42">
        <v>28388.77</v>
      </c>
      <c r="G284" s="27" t="str">
        <f t="shared" si="10"/>
        <v>2101199</v>
      </c>
      <c r="H284" s="27">
        <f t="shared" si="11"/>
        <v>7</v>
      </c>
      <c r="I284" s="27">
        <v>28388.77</v>
      </c>
    </row>
    <row r="285" s="27" customFormat="1" ht="17" customHeight="1" spans="1:9">
      <c r="A285" s="5" t="s">
        <v>243</v>
      </c>
      <c r="B285" s="5" t="s">
        <v>120</v>
      </c>
      <c r="C285" s="5"/>
      <c r="D285" s="10" t="s">
        <v>270</v>
      </c>
      <c r="E285" s="9">
        <f>SUM(E286)</f>
        <v>7000</v>
      </c>
      <c r="G285" s="27" t="str">
        <f t="shared" si="10"/>
        <v>21012</v>
      </c>
      <c r="H285" s="27">
        <f t="shared" si="11"/>
        <v>5</v>
      </c>
      <c r="I285" s="27" t="e">
        <v>#N/A</v>
      </c>
    </row>
    <row r="286" s="27" customFormat="1" ht="17" customHeight="1" spans="1:9">
      <c r="A286" s="11" t="s">
        <v>243</v>
      </c>
      <c r="B286" s="11" t="s">
        <v>120</v>
      </c>
      <c r="C286" s="11" t="s">
        <v>12</v>
      </c>
      <c r="D286" s="12" t="s">
        <v>271</v>
      </c>
      <c r="E286" s="42">
        <v>7000</v>
      </c>
      <c r="G286" s="27" t="str">
        <f t="shared" si="10"/>
        <v>2101201</v>
      </c>
      <c r="H286" s="27">
        <f t="shared" si="11"/>
        <v>7</v>
      </c>
      <c r="I286" s="27">
        <v>7000</v>
      </c>
    </row>
    <row r="287" s="27" customFormat="1" ht="17" customHeight="1" spans="1:9">
      <c r="A287" s="5" t="s">
        <v>243</v>
      </c>
      <c r="B287" s="5" t="s">
        <v>272</v>
      </c>
      <c r="C287" s="5"/>
      <c r="D287" s="10" t="s">
        <v>273</v>
      </c>
      <c r="E287" s="9">
        <f>SUM(E288:E291)</f>
        <v>1528.07</v>
      </c>
      <c r="G287" s="27" t="str">
        <f t="shared" si="10"/>
        <v>21015</v>
      </c>
      <c r="H287" s="27">
        <f t="shared" si="11"/>
        <v>5</v>
      </c>
      <c r="I287" s="27" t="e">
        <v>#N/A</v>
      </c>
    </row>
    <row r="288" s="27" customFormat="1" ht="17" customHeight="1" spans="1:9">
      <c r="A288" s="11" t="s">
        <v>243</v>
      </c>
      <c r="B288" s="11" t="s">
        <v>272</v>
      </c>
      <c r="C288" s="11" t="s">
        <v>12</v>
      </c>
      <c r="D288" s="12" t="s">
        <v>14</v>
      </c>
      <c r="E288" s="42">
        <v>834.54</v>
      </c>
      <c r="G288" s="27" t="str">
        <f t="shared" si="10"/>
        <v>2101501</v>
      </c>
      <c r="H288" s="27">
        <f t="shared" si="11"/>
        <v>7</v>
      </c>
      <c r="I288" s="27">
        <v>834.54</v>
      </c>
    </row>
    <row r="289" s="27" customFormat="1" ht="17" customHeight="1" spans="1:255">
      <c r="A289" s="11" t="s">
        <v>243</v>
      </c>
      <c r="B289" s="11" t="s">
        <v>272</v>
      </c>
      <c r="C289" s="11" t="s">
        <v>15</v>
      </c>
      <c r="D289" s="12" t="s">
        <v>16</v>
      </c>
      <c r="E289" s="42">
        <v>594.03</v>
      </c>
      <c r="G289" s="27" t="str">
        <f t="shared" si="10"/>
        <v>2101502</v>
      </c>
      <c r="H289" s="27">
        <f t="shared" si="11"/>
        <v>7</v>
      </c>
      <c r="I289" s="27">
        <v>594.03</v>
      </c>
    </row>
    <row r="290" s="27" customFormat="1" ht="17" customHeight="1" spans="1:255">
      <c r="A290" s="11" t="s">
        <v>243</v>
      </c>
      <c r="B290" s="11" t="s">
        <v>272</v>
      </c>
      <c r="C290" s="11" t="s">
        <v>29</v>
      </c>
      <c r="D290" s="12" t="s">
        <v>30</v>
      </c>
      <c r="E290" s="42">
        <v>95.5</v>
      </c>
      <c r="G290" s="27" t="str">
        <f t="shared" si="10"/>
        <v>2101550</v>
      </c>
      <c r="H290" s="27">
        <f t="shared" si="11"/>
        <v>7</v>
      </c>
      <c r="I290" s="27">
        <v>95.5</v>
      </c>
    </row>
    <row r="291" s="27" customFormat="1" ht="17" customHeight="1" spans="1:255">
      <c r="A291" s="11" t="s">
        <v>243</v>
      </c>
      <c r="B291" s="11" t="s">
        <v>272</v>
      </c>
      <c r="C291" s="11" t="s">
        <v>46</v>
      </c>
      <c r="D291" s="12" t="s">
        <v>274</v>
      </c>
      <c r="E291" s="42">
        <v>4</v>
      </c>
      <c r="G291" s="27" t="str">
        <f t="shared" si="10"/>
        <v>2101599</v>
      </c>
      <c r="H291" s="27">
        <f t="shared" si="11"/>
        <v>7</v>
      </c>
      <c r="I291" s="27">
        <v>4</v>
      </c>
    </row>
    <row r="292" s="27" customFormat="1" ht="17" customHeight="1" spans="1:255">
      <c r="A292" s="5" t="s">
        <v>243</v>
      </c>
      <c r="B292" s="5" t="s">
        <v>227</v>
      </c>
      <c r="C292" s="5"/>
      <c r="D292" s="10" t="s">
        <v>275</v>
      </c>
      <c r="E292" s="9">
        <f>SUM(E293)</f>
        <v>260</v>
      </c>
      <c r="G292" s="27" t="str">
        <f t="shared" si="10"/>
        <v>21019</v>
      </c>
      <c r="H292" s="27">
        <f t="shared" si="11"/>
        <v>5</v>
      </c>
      <c r="I292" s="27" t="e">
        <v>#N/A</v>
      </c>
    </row>
    <row r="293" s="27" customFormat="1" ht="17" customHeight="1" spans="1:255">
      <c r="A293" s="11" t="s">
        <v>243</v>
      </c>
      <c r="B293" s="11" t="s">
        <v>227</v>
      </c>
      <c r="C293" s="11" t="s">
        <v>15</v>
      </c>
      <c r="D293" s="12" t="s">
        <v>276</v>
      </c>
      <c r="E293" s="42">
        <v>260</v>
      </c>
      <c r="G293" s="27" t="str">
        <f t="shared" si="10"/>
        <v>2101902</v>
      </c>
      <c r="H293" s="27">
        <f t="shared" si="11"/>
        <v>7</v>
      </c>
      <c r="I293" s="27">
        <v>260</v>
      </c>
    </row>
    <row r="294" s="27" customFormat="1" ht="17" customHeight="1" spans="1:255">
      <c r="A294" s="5" t="s">
        <v>243</v>
      </c>
      <c r="B294" s="5" t="s">
        <v>46</v>
      </c>
      <c r="C294" s="5"/>
      <c r="D294" s="10" t="s">
        <v>277</v>
      </c>
      <c r="E294" s="9">
        <f>SUM(E295)</f>
        <v>254.21</v>
      </c>
      <c r="G294" s="27" t="str">
        <f t="shared" si="10"/>
        <v>21099</v>
      </c>
      <c r="H294" s="27">
        <f t="shared" si="11"/>
        <v>5</v>
      </c>
      <c r="I294" s="27" t="e">
        <v>#N/A</v>
      </c>
    </row>
    <row r="295" s="27" customFormat="1" ht="17" customHeight="1" spans="1:255">
      <c r="A295" s="11" t="s">
        <v>243</v>
      </c>
      <c r="B295" s="11" t="s">
        <v>46</v>
      </c>
      <c r="C295" s="11" t="s">
        <v>46</v>
      </c>
      <c r="D295" s="12" t="s">
        <v>278</v>
      </c>
      <c r="E295" s="42">
        <v>254.21</v>
      </c>
      <c r="G295" s="27" t="str">
        <f t="shared" si="10"/>
        <v>2109999</v>
      </c>
      <c r="H295" s="27">
        <f t="shared" si="11"/>
        <v>7</v>
      </c>
      <c r="I295" s="27">
        <v>254.21</v>
      </c>
    </row>
    <row r="296" s="27" customFormat="1" spans="1:255">
      <c r="A296" s="5" t="s">
        <v>279</v>
      </c>
      <c r="B296" s="5"/>
      <c r="C296" s="5"/>
      <c r="D296" s="10" t="s">
        <v>280</v>
      </c>
      <c r="E296" s="9">
        <f>E297+E300+E302+E304</f>
        <v>15003.95</v>
      </c>
      <c r="G296" s="27" t="str">
        <f t="shared" si="10"/>
        <v>211</v>
      </c>
      <c r="H296" s="27">
        <f t="shared" si="11"/>
        <v>3</v>
      </c>
      <c r="I296" s="27" t="e">
        <v>#N/A</v>
      </c>
      <c r="IT296" s="28"/>
      <c r="IU296" s="28"/>
    </row>
    <row r="297" s="27" customFormat="1" spans="1:255">
      <c r="A297" s="5" t="s">
        <v>279</v>
      </c>
      <c r="B297" s="5" t="s">
        <v>12</v>
      </c>
      <c r="C297" s="5"/>
      <c r="D297" s="10" t="s">
        <v>281</v>
      </c>
      <c r="E297" s="9">
        <f>SUM(E298:E299)</f>
        <v>12775.26</v>
      </c>
      <c r="G297" s="27" t="str">
        <f t="shared" si="10"/>
        <v>21101</v>
      </c>
      <c r="H297" s="27">
        <f t="shared" si="11"/>
        <v>5</v>
      </c>
      <c r="I297" s="27" t="e">
        <v>#N/A</v>
      </c>
      <c r="IT297" s="28"/>
      <c r="IU297" s="28"/>
    </row>
    <row r="298" s="27" customFormat="1" spans="1:255">
      <c r="A298" s="11" t="s">
        <v>279</v>
      </c>
      <c r="B298" s="11" t="s">
        <v>12</v>
      </c>
      <c r="C298" s="11" t="s">
        <v>12</v>
      </c>
      <c r="D298" s="12" t="s">
        <v>14</v>
      </c>
      <c r="E298" s="42">
        <v>11936.89</v>
      </c>
      <c r="G298" s="27" t="str">
        <f t="shared" si="10"/>
        <v>2110101</v>
      </c>
      <c r="H298" s="27">
        <f t="shared" si="11"/>
        <v>7</v>
      </c>
      <c r="I298" s="27">
        <v>11936.89</v>
      </c>
      <c r="IT298" s="28"/>
      <c r="IU298" s="28"/>
    </row>
    <row r="299" s="27" customFormat="1" spans="1:255">
      <c r="A299" s="11" t="s">
        <v>279</v>
      </c>
      <c r="B299" s="11" t="s">
        <v>12</v>
      </c>
      <c r="C299" s="11" t="s">
        <v>15</v>
      </c>
      <c r="D299" s="12" t="s">
        <v>16</v>
      </c>
      <c r="E299" s="42">
        <v>838.37</v>
      </c>
      <c r="G299" s="27" t="str">
        <f t="shared" si="10"/>
        <v>2110102</v>
      </c>
      <c r="H299" s="27">
        <f t="shared" si="11"/>
        <v>7</v>
      </c>
      <c r="I299" s="27">
        <v>838.37</v>
      </c>
      <c r="IT299" s="28"/>
      <c r="IU299" s="28"/>
    </row>
    <row r="300" s="27" customFormat="1" spans="1:255">
      <c r="A300" s="5" t="s">
        <v>279</v>
      </c>
      <c r="B300" s="5" t="s">
        <v>15</v>
      </c>
      <c r="C300" s="5"/>
      <c r="D300" s="10" t="s">
        <v>282</v>
      </c>
      <c r="E300" s="9">
        <f>SUM(E301)</f>
        <v>99.7</v>
      </c>
      <c r="G300" s="27" t="str">
        <f t="shared" si="10"/>
        <v>21102</v>
      </c>
      <c r="H300" s="27">
        <f t="shared" si="11"/>
        <v>5</v>
      </c>
      <c r="I300" s="27" t="e">
        <v>#N/A</v>
      </c>
      <c r="IT300" s="28"/>
      <c r="IU300" s="28"/>
    </row>
    <row r="301" s="27" customFormat="1" spans="1:255">
      <c r="A301" s="11" t="s">
        <v>279</v>
      </c>
      <c r="B301" s="11" t="s">
        <v>15</v>
      </c>
      <c r="C301" s="11" t="s">
        <v>25</v>
      </c>
      <c r="D301" s="12" t="s">
        <v>283</v>
      </c>
      <c r="E301" s="42">
        <v>99.7</v>
      </c>
      <c r="G301" s="27" t="str">
        <f t="shared" si="10"/>
        <v>2110203</v>
      </c>
      <c r="H301" s="27">
        <f t="shared" si="11"/>
        <v>7</v>
      </c>
      <c r="I301" s="27">
        <v>99.7</v>
      </c>
      <c r="IT301" s="28"/>
      <c r="IU301" s="28"/>
    </row>
    <row r="302" s="27" customFormat="1" spans="1:255">
      <c r="A302" s="5" t="s">
        <v>279</v>
      </c>
      <c r="B302" s="5" t="s">
        <v>42</v>
      </c>
      <c r="C302" s="5"/>
      <c r="D302" s="10" t="s">
        <v>284</v>
      </c>
      <c r="E302" s="9">
        <f>SUM(E303)</f>
        <v>16.8</v>
      </c>
      <c r="G302" s="27" t="str">
        <f t="shared" si="10"/>
        <v>21111</v>
      </c>
      <c r="H302" s="27">
        <f t="shared" si="11"/>
        <v>5</v>
      </c>
      <c r="I302" s="27" t="e">
        <v>#N/A</v>
      </c>
      <c r="IT302" s="28"/>
      <c r="IU302" s="28"/>
    </row>
    <row r="303" s="27" customFormat="1" spans="1:255">
      <c r="A303" s="11" t="s">
        <v>279</v>
      </c>
      <c r="B303" s="11" t="s">
        <v>42</v>
      </c>
      <c r="C303" s="11" t="s">
        <v>12</v>
      </c>
      <c r="D303" s="12" t="s">
        <v>285</v>
      </c>
      <c r="E303" s="42">
        <v>16.8</v>
      </c>
      <c r="G303" s="27" t="str">
        <f t="shared" si="10"/>
        <v>2111101</v>
      </c>
      <c r="H303" s="27">
        <f t="shared" si="11"/>
        <v>7</v>
      </c>
      <c r="I303" s="27">
        <v>16.8</v>
      </c>
      <c r="IT303" s="28"/>
      <c r="IU303" s="28"/>
    </row>
    <row r="304" s="27" customFormat="1" spans="1:255">
      <c r="A304" s="5" t="s">
        <v>279</v>
      </c>
      <c r="B304" s="5" t="s">
        <v>286</v>
      </c>
      <c r="C304" s="5"/>
      <c r="D304" s="10" t="s">
        <v>287</v>
      </c>
      <c r="E304" s="9">
        <f>SUM(E305:E306)</f>
        <v>2112.19</v>
      </c>
      <c r="G304" s="27" t="str">
        <f t="shared" si="10"/>
        <v>21114</v>
      </c>
      <c r="H304" s="27">
        <f t="shared" si="11"/>
        <v>5</v>
      </c>
      <c r="I304" s="27" t="e">
        <v>#N/A</v>
      </c>
      <c r="IT304" s="28"/>
      <c r="IU304" s="28"/>
    </row>
    <row r="305" s="27" customFormat="1" spans="1:255">
      <c r="A305" s="11" t="s">
        <v>279</v>
      </c>
      <c r="B305" s="11" t="s">
        <v>286</v>
      </c>
      <c r="C305" s="11" t="s">
        <v>29</v>
      </c>
      <c r="D305" s="12" t="s">
        <v>30</v>
      </c>
      <c r="E305" s="42">
        <v>104.59</v>
      </c>
      <c r="G305" s="27" t="str">
        <f t="shared" si="10"/>
        <v>2111450</v>
      </c>
      <c r="H305" s="27">
        <f t="shared" si="11"/>
        <v>7</v>
      </c>
      <c r="I305" s="27">
        <v>104.59</v>
      </c>
      <c r="IT305" s="28"/>
      <c r="IU305" s="28"/>
    </row>
    <row r="306" s="27" customFormat="1" spans="1:255">
      <c r="A306" s="11" t="s">
        <v>279</v>
      </c>
      <c r="B306" s="11" t="s">
        <v>286</v>
      </c>
      <c r="C306" s="11" t="s">
        <v>46</v>
      </c>
      <c r="D306" s="12" t="s">
        <v>288</v>
      </c>
      <c r="E306" s="42">
        <v>2007.6</v>
      </c>
      <c r="F306" s="27">
        <v>2000</v>
      </c>
      <c r="G306" s="27" t="str">
        <f t="shared" si="10"/>
        <v>2111499</v>
      </c>
      <c r="H306" s="27">
        <f t="shared" si="11"/>
        <v>7</v>
      </c>
      <c r="I306" s="27">
        <v>2007.6</v>
      </c>
      <c r="IT306" s="28"/>
      <c r="IU306" s="28"/>
    </row>
    <row r="307" s="27" customFormat="1" spans="1:255">
      <c r="A307" s="5" t="s">
        <v>289</v>
      </c>
      <c r="B307" s="5"/>
      <c r="C307" s="5"/>
      <c r="D307" s="10" t="s">
        <v>290</v>
      </c>
      <c r="E307" s="9">
        <f>E308+E313+E315+E317+E319</f>
        <v>142256.62</v>
      </c>
      <c r="G307" s="27" t="str">
        <f t="shared" si="10"/>
        <v>212</v>
      </c>
      <c r="H307" s="27">
        <f t="shared" si="11"/>
        <v>3</v>
      </c>
      <c r="I307" s="27" t="e">
        <v>#N/A</v>
      </c>
      <c r="IT307" s="28"/>
      <c r="IU307" s="28"/>
    </row>
    <row r="308" s="27" customFormat="1" spans="1:255">
      <c r="A308" s="5" t="s">
        <v>289</v>
      </c>
      <c r="B308" s="5" t="s">
        <v>12</v>
      </c>
      <c r="C308" s="5"/>
      <c r="D308" s="10" t="s">
        <v>291</v>
      </c>
      <c r="E308" s="9">
        <f>SUM(E309:E312)</f>
        <v>14577.7</v>
      </c>
      <c r="G308" s="27" t="str">
        <f t="shared" si="10"/>
        <v>21201</v>
      </c>
      <c r="H308" s="27">
        <f t="shared" si="11"/>
        <v>5</v>
      </c>
      <c r="I308" s="27" t="e">
        <v>#N/A</v>
      </c>
      <c r="IT308" s="28"/>
      <c r="IU308" s="28"/>
    </row>
    <row r="309" s="27" customFormat="1" spans="1:255">
      <c r="A309" s="11" t="s">
        <v>289</v>
      </c>
      <c r="B309" s="11" t="s">
        <v>12</v>
      </c>
      <c r="C309" s="11" t="s">
        <v>12</v>
      </c>
      <c r="D309" s="12" t="s">
        <v>14</v>
      </c>
      <c r="E309" s="42">
        <v>3467.35</v>
      </c>
      <c r="G309" s="27" t="str">
        <f t="shared" si="10"/>
        <v>2120101</v>
      </c>
      <c r="H309" s="27">
        <f t="shared" si="11"/>
        <v>7</v>
      </c>
      <c r="I309" s="27">
        <v>3467.35</v>
      </c>
      <c r="IT309" s="28"/>
      <c r="IU309" s="28"/>
    </row>
    <row r="310" s="27" customFormat="1" spans="1:255">
      <c r="A310" s="11" t="s">
        <v>289</v>
      </c>
      <c r="B310" s="11" t="s">
        <v>12</v>
      </c>
      <c r="C310" s="11" t="s">
        <v>15</v>
      </c>
      <c r="D310" s="12" t="s">
        <v>16</v>
      </c>
      <c r="E310" s="42">
        <v>22.8</v>
      </c>
      <c r="G310" s="27" t="str">
        <f t="shared" si="10"/>
        <v>2120102</v>
      </c>
      <c r="H310" s="27">
        <f t="shared" si="11"/>
        <v>7</v>
      </c>
      <c r="I310" s="27">
        <v>22.8</v>
      </c>
      <c r="IT310" s="28"/>
      <c r="IU310" s="28"/>
    </row>
    <row r="311" s="27" customFormat="1" spans="1:255">
      <c r="A311" s="11" t="s">
        <v>289</v>
      </c>
      <c r="B311" s="11" t="s">
        <v>12</v>
      </c>
      <c r="C311" s="11" t="s">
        <v>17</v>
      </c>
      <c r="D311" s="12" t="s">
        <v>292</v>
      </c>
      <c r="E311" s="42">
        <v>651.2</v>
      </c>
      <c r="G311" s="27" t="str">
        <f t="shared" si="10"/>
        <v>2120104</v>
      </c>
      <c r="H311" s="27">
        <f t="shared" si="11"/>
        <v>7</v>
      </c>
      <c r="I311" s="27">
        <v>651.2</v>
      </c>
      <c r="IT311" s="28"/>
      <c r="IU311" s="28"/>
    </row>
    <row r="312" s="27" customFormat="1" spans="1:255">
      <c r="A312" s="11" t="s">
        <v>289</v>
      </c>
      <c r="B312" s="11" t="s">
        <v>12</v>
      </c>
      <c r="C312" s="11" t="s">
        <v>46</v>
      </c>
      <c r="D312" s="12" t="s">
        <v>293</v>
      </c>
      <c r="E312" s="42">
        <v>10436.35</v>
      </c>
      <c r="G312" s="27" t="str">
        <f t="shared" si="10"/>
        <v>2120199</v>
      </c>
      <c r="H312" s="27">
        <f t="shared" si="11"/>
        <v>7</v>
      </c>
      <c r="I312" s="27">
        <v>10436.35</v>
      </c>
      <c r="IT312" s="28"/>
      <c r="IU312" s="28"/>
    </row>
    <row r="313" s="27" customFormat="1" spans="1:255">
      <c r="A313" s="5" t="s">
        <v>289</v>
      </c>
      <c r="B313" s="5" t="s">
        <v>25</v>
      </c>
      <c r="C313" s="5"/>
      <c r="D313" s="10" t="s">
        <v>294</v>
      </c>
      <c r="E313" s="9">
        <f t="shared" ref="E313:E317" si="12">SUM(E314)</f>
        <v>117801.96</v>
      </c>
      <c r="G313" s="27" t="str">
        <f t="shared" si="10"/>
        <v>21203</v>
      </c>
      <c r="H313" s="27">
        <f t="shared" si="11"/>
        <v>5</v>
      </c>
      <c r="I313" s="27" t="e">
        <v>#N/A</v>
      </c>
      <c r="IT313" s="28"/>
      <c r="IU313" s="28"/>
    </row>
    <row r="314" s="27" customFormat="1" spans="1:255">
      <c r="A314" s="11" t="s">
        <v>289</v>
      </c>
      <c r="B314" s="11" t="s">
        <v>25</v>
      </c>
      <c r="C314" s="11" t="s">
        <v>46</v>
      </c>
      <c r="D314" s="12" t="s">
        <v>295</v>
      </c>
      <c r="E314" s="42">
        <v>117801.96</v>
      </c>
      <c r="G314" s="27" t="str">
        <f t="shared" si="10"/>
        <v>2120399</v>
      </c>
      <c r="H314" s="27">
        <f t="shared" si="11"/>
        <v>7</v>
      </c>
      <c r="I314" s="27">
        <v>117801.96</v>
      </c>
      <c r="IT314" s="28"/>
      <c r="IU314" s="28"/>
    </row>
    <row r="315" s="27" customFormat="1" spans="1:255">
      <c r="A315" s="5" t="s">
        <v>289</v>
      </c>
      <c r="B315" s="5" t="s">
        <v>19</v>
      </c>
      <c r="C315" s="5"/>
      <c r="D315" s="10" t="s">
        <v>296</v>
      </c>
      <c r="E315" s="9">
        <f t="shared" si="12"/>
        <v>7973.65</v>
      </c>
      <c r="G315" s="27" t="str">
        <f t="shared" si="10"/>
        <v>21205</v>
      </c>
      <c r="H315" s="27">
        <f t="shared" si="11"/>
        <v>5</v>
      </c>
      <c r="I315" s="27" t="e">
        <v>#N/A</v>
      </c>
      <c r="IT315" s="28"/>
      <c r="IU315" s="28"/>
    </row>
    <row r="316" s="27" customFormat="1" spans="1:255">
      <c r="A316" s="11" t="s">
        <v>289</v>
      </c>
      <c r="B316" s="11" t="s">
        <v>19</v>
      </c>
      <c r="C316" s="11" t="s">
        <v>12</v>
      </c>
      <c r="D316" s="12" t="s">
        <v>297</v>
      </c>
      <c r="E316" s="42">
        <v>7973.65</v>
      </c>
      <c r="G316" s="27" t="str">
        <f t="shared" si="10"/>
        <v>2120501</v>
      </c>
      <c r="H316" s="27">
        <f t="shared" si="11"/>
        <v>7</v>
      </c>
      <c r="I316" s="27">
        <v>7973.65</v>
      </c>
      <c r="IT316" s="28"/>
      <c r="IU316" s="28"/>
    </row>
    <row r="317" s="27" customFormat="1" spans="1:255">
      <c r="A317" s="5" t="s">
        <v>289</v>
      </c>
      <c r="B317" s="5" t="s">
        <v>38</v>
      </c>
      <c r="C317" s="5"/>
      <c r="D317" s="10" t="s">
        <v>298</v>
      </c>
      <c r="E317" s="9">
        <f t="shared" si="12"/>
        <v>1600.44</v>
      </c>
      <c r="G317" s="27" t="str">
        <f t="shared" si="10"/>
        <v>21206</v>
      </c>
      <c r="H317" s="27">
        <f t="shared" si="11"/>
        <v>5</v>
      </c>
      <c r="I317" s="27" t="e">
        <v>#N/A</v>
      </c>
      <c r="IT317" s="28"/>
      <c r="IU317" s="28"/>
    </row>
    <row r="318" s="27" customFormat="1" spans="1:255">
      <c r="A318" s="11" t="s">
        <v>289</v>
      </c>
      <c r="B318" s="11" t="s">
        <v>38</v>
      </c>
      <c r="C318" s="11" t="s">
        <v>12</v>
      </c>
      <c r="D318" s="12" t="s">
        <v>299</v>
      </c>
      <c r="E318" s="42">
        <v>1600.44</v>
      </c>
      <c r="G318" s="27" t="str">
        <f t="shared" si="10"/>
        <v>2120601</v>
      </c>
      <c r="H318" s="27">
        <f t="shared" si="11"/>
        <v>7</v>
      </c>
      <c r="I318" s="27">
        <v>1600.44</v>
      </c>
      <c r="IT318" s="28"/>
      <c r="IU318" s="28"/>
    </row>
    <row r="319" s="27" customFormat="1" spans="1:255">
      <c r="A319" s="5" t="s">
        <v>289</v>
      </c>
      <c r="B319" s="5" t="s">
        <v>46</v>
      </c>
      <c r="C319" s="5"/>
      <c r="D319" s="10" t="s">
        <v>300</v>
      </c>
      <c r="E319" s="9">
        <f>SUM(E320)</f>
        <v>302.87</v>
      </c>
      <c r="G319" s="27" t="str">
        <f t="shared" si="10"/>
        <v>21299</v>
      </c>
      <c r="H319" s="27">
        <f t="shared" si="11"/>
        <v>5</v>
      </c>
      <c r="I319" s="27" t="e">
        <v>#N/A</v>
      </c>
      <c r="IT319" s="28"/>
      <c r="IU319" s="28"/>
    </row>
    <row r="320" s="27" customFormat="1" spans="1:255">
      <c r="A320" s="11" t="s">
        <v>289</v>
      </c>
      <c r="B320" s="11" t="s">
        <v>46</v>
      </c>
      <c r="C320" s="11" t="s">
        <v>46</v>
      </c>
      <c r="D320" s="12" t="s">
        <v>301</v>
      </c>
      <c r="E320" s="42">
        <v>302.87</v>
      </c>
      <c r="F320" s="27">
        <v>20000</v>
      </c>
      <c r="G320" s="27" t="str">
        <f t="shared" si="10"/>
        <v>2129999</v>
      </c>
      <c r="H320" s="27">
        <f t="shared" si="11"/>
        <v>7</v>
      </c>
      <c r="I320" s="27">
        <v>302.87</v>
      </c>
      <c r="IT320" s="28"/>
      <c r="IU320" s="28"/>
    </row>
    <row r="321" s="27" customFormat="1" spans="1:255">
      <c r="A321" s="5" t="s">
        <v>302</v>
      </c>
      <c r="B321" s="5"/>
      <c r="C321" s="5"/>
      <c r="D321" s="10" t="s">
        <v>303</v>
      </c>
      <c r="E321" s="9">
        <f>E322+E328+E333+E340+E342+E344</f>
        <v>60339.67</v>
      </c>
      <c r="G321" s="27" t="str">
        <f t="shared" si="10"/>
        <v>213</v>
      </c>
      <c r="H321" s="27">
        <f t="shared" si="11"/>
        <v>3</v>
      </c>
      <c r="I321" s="27" t="e">
        <v>#N/A</v>
      </c>
      <c r="IT321" s="28"/>
      <c r="IU321" s="28"/>
    </row>
    <row r="322" s="27" customFormat="1" spans="1:255">
      <c r="A322" s="5" t="s">
        <v>302</v>
      </c>
      <c r="B322" s="5" t="s">
        <v>12</v>
      </c>
      <c r="C322" s="5"/>
      <c r="D322" s="10" t="s">
        <v>304</v>
      </c>
      <c r="E322" s="9">
        <f>SUM(E323:E327)</f>
        <v>41718.58</v>
      </c>
      <c r="G322" s="27" t="str">
        <f t="shared" si="10"/>
        <v>21301</v>
      </c>
      <c r="H322" s="27">
        <f t="shared" si="11"/>
        <v>5</v>
      </c>
      <c r="I322" s="27" t="e">
        <v>#N/A</v>
      </c>
      <c r="IT322" s="28"/>
      <c r="IU322" s="28"/>
    </row>
    <row r="323" s="27" customFormat="1" spans="1:255">
      <c r="A323" s="11" t="s">
        <v>302</v>
      </c>
      <c r="B323" s="11" t="s">
        <v>12</v>
      </c>
      <c r="C323" s="11" t="s">
        <v>12</v>
      </c>
      <c r="D323" s="12" t="s">
        <v>14</v>
      </c>
      <c r="E323" s="42">
        <v>2585.67</v>
      </c>
      <c r="G323" s="27" t="str">
        <f t="shared" si="10"/>
        <v>2130101</v>
      </c>
      <c r="H323" s="27">
        <f t="shared" si="11"/>
        <v>7</v>
      </c>
      <c r="I323" s="27">
        <v>2585.67</v>
      </c>
      <c r="IT323" s="28"/>
      <c r="IU323" s="28"/>
    </row>
    <row r="324" s="27" customFormat="1" spans="1:255">
      <c r="A324" s="11" t="s">
        <v>302</v>
      </c>
      <c r="B324" s="11" t="s">
        <v>12</v>
      </c>
      <c r="C324" s="11" t="s">
        <v>15</v>
      </c>
      <c r="D324" s="12" t="s">
        <v>16</v>
      </c>
      <c r="E324" s="42">
        <v>59.47</v>
      </c>
      <c r="G324" s="27" t="str">
        <f t="shared" si="10"/>
        <v>2130102</v>
      </c>
      <c r="H324" s="27">
        <f t="shared" si="11"/>
        <v>7</v>
      </c>
      <c r="I324" s="27">
        <v>59.47</v>
      </c>
      <c r="IT324" s="28"/>
      <c r="IU324" s="28"/>
    </row>
    <row r="325" s="27" customFormat="1" spans="1:255">
      <c r="A325" s="11" t="s">
        <v>302</v>
      </c>
      <c r="B325" s="11" t="s">
        <v>12</v>
      </c>
      <c r="C325" s="11" t="s">
        <v>17</v>
      </c>
      <c r="D325" s="12" t="s">
        <v>30</v>
      </c>
      <c r="E325" s="42">
        <v>4800.78</v>
      </c>
      <c r="G325" s="27" t="str">
        <f t="shared" si="10"/>
        <v>2130104</v>
      </c>
      <c r="H325" s="27">
        <f t="shared" si="11"/>
        <v>7</v>
      </c>
      <c r="I325" s="27">
        <v>4800.78</v>
      </c>
      <c r="IT325" s="28"/>
      <c r="IU325" s="28"/>
    </row>
    <row r="326" s="27" customFormat="1" spans="1:255">
      <c r="A326" s="11" t="s">
        <v>302</v>
      </c>
      <c r="B326" s="11" t="s">
        <v>12</v>
      </c>
      <c r="C326" s="11" t="s">
        <v>305</v>
      </c>
      <c r="D326" s="12" t="s">
        <v>306</v>
      </c>
      <c r="E326" s="42">
        <v>480</v>
      </c>
      <c r="G326" s="27" t="str">
        <f t="shared" si="10"/>
        <v>2130124</v>
      </c>
      <c r="H326" s="27">
        <f t="shared" si="11"/>
        <v>7</v>
      </c>
      <c r="I326" s="27">
        <v>480</v>
      </c>
      <c r="IT326" s="28"/>
      <c r="IU326" s="28"/>
    </row>
    <row r="327" s="27" customFormat="1" spans="1:255">
      <c r="A327" s="11" t="s">
        <v>302</v>
      </c>
      <c r="B327" s="11" t="s">
        <v>12</v>
      </c>
      <c r="C327" s="11" t="s">
        <v>46</v>
      </c>
      <c r="D327" s="12" t="s">
        <v>307</v>
      </c>
      <c r="E327" s="42">
        <v>33792.66</v>
      </c>
      <c r="G327" s="27" t="str">
        <f t="shared" si="10"/>
        <v>2130199</v>
      </c>
      <c r="H327" s="27">
        <f t="shared" si="11"/>
        <v>7</v>
      </c>
      <c r="I327" s="27">
        <v>33792.66</v>
      </c>
      <c r="IT327" s="28"/>
      <c r="IU327" s="28"/>
    </row>
    <row r="328" s="27" customFormat="1" spans="1:255">
      <c r="A328" s="5" t="s">
        <v>302</v>
      </c>
      <c r="B328" s="5" t="s">
        <v>15</v>
      </c>
      <c r="C328" s="5"/>
      <c r="D328" s="10" t="s">
        <v>308</v>
      </c>
      <c r="E328" s="9">
        <f>SUM(E329:E332)</f>
        <v>3070.76</v>
      </c>
      <c r="G328" s="27" t="str">
        <f t="shared" ref="G328:G391" si="13">A328&amp;B328&amp;C328</f>
        <v>21302</v>
      </c>
      <c r="H328" s="27">
        <f t="shared" ref="H328:H391" si="14">LEN(G328)</f>
        <v>5</v>
      </c>
      <c r="I328" s="27" t="e">
        <v>#N/A</v>
      </c>
      <c r="IT328" s="28"/>
      <c r="IU328" s="28"/>
    </row>
    <row r="329" s="27" customFormat="1" spans="1:255">
      <c r="A329" s="11" t="s">
        <v>302</v>
      </c>
      <c r="B329" s="11" t="s">
        <v>15</v>
      </c>
      <c r="C329" s="11" t="s">
        <v>12</v>
      </c>
      <c r="D329" s="12" t="s">
        <v>14</v>
      </c>
      <c r="E329" s="42">
        <v>1468.99</v>
      </c>
      <c r="G329" s="27" t="str">
        <f t="shared" si="13"/>
        <v>2130201</v>
      </c>
      <c r="H329" s="27">
        <f t="shared" si="14"/>
        <v>7</v>
      </c>
      <c r="I329" s="27">
        <v>1468.99</v>
      </c>
      <c r="IT329" s="28"/>
      <c r="IU329" s="28"/>
    </row>
    <row r="330" s="27" customFormat="1" spans="1:255">
      <c r="A330" s="11" t="s">
        <v>302</v>
      </c>
      <c r="B330" s="11" t="s">
        <v>15</v>
      </c>
      <c r="C330" s="11" t="s">
        <v>15</v>
      </c>
      <c r="D330" s="12" t="s">
        <v>16</v>
      </c>
      <c r="E330" s="42">
        <v>83.6</v>
      </c>
      <c r="G330" s="27" t="str">
        <f t="shared" si="13"/>
        <v>2130202</v>
      </c>
      <c r="H330" s="27">
        <f t="shared" si="14"/>
        <v>7</v>
      </c>
      <c r="I330" s="27">
        <v>83.6</v>
      </c>
      <c r="IT330" s="28"/>
      <c r="IU330" s="28"/>
    </row>
    <row r="331" s="27" customFormat="1" spans="1:255">
      <c r="A331" s="11" t="s">
        <v>302</v>
      </c>
      <c r="B331" s="11" t="s">
        <v>15</v>
      </c>
      <c r="C331" s="11" t="s">
        <v>17</v>
      </c>
      <c r="D331" s="12" t="s">
        <v>309</v>
      </c>
      <c r="E331" s="42">
        <v>918.17</v>
      </c>
      <c r="G331" s="27" t="str">
        <f t="shared" si="13"/>
        <v>2130204</v>
      </c>
      <c r="H331" s="27">
        <f t="shared" si="14"/>
        <v>7</v>
      </c>
      <c r="I331" s="27">
        <v>918.17</v>
      </c>
      <c r="IT331" s="28"/>
      <c r="IU331" s="28"/>
    </row>
    <row r="332" s="27" customFormat="1" spans="1:255">
      <c r="A332" s="11" t="s">
        <v>302</v>
      </c>
      <c r="B332" s="11" t="s">
        <v>15</v>
      </c>
      <c r="C332" s="11" t="s">
        <v>73</v>
      </c>
      <c r="D332" s="12" t="s">
        <v>310</v>
      </c>
      <c r="E332" s="42">
        <v>600</v>
      </c>
      <c r="G332" s="27" t="str">
        <f t="shared" si="13"/>
        <v>2130234</v>
      </c>
      <c r="H332" s="27">
        <f t="shared" si="14"/>
        <v>7</v>
      </c>
      <c r="I332" s="27">
        <v>600</v>
      </c>
      <c r="IT332" s="28"/>
      <c r="IU332" s="28"/>
    </row>
    <row r="333" s="27" customFormat="1" spans="1:255">
      <c r="A333" s="5" t="s">
        <v>302</v>
      </c>
      <c r="B333" s="5" t="s">
        <v>25</v>
      </c>
      <c r="C333" s="5"/>
      <c r="D333" s="10" t="s">
        <v>311</v>
      </c>
      <c r="E333" s="9">
        <f>SUM(E334:E339)</f>
        <v>4168.13</v>
      </c>
      <c r="G333" s="27" t="str">
        <f t="shared" si="13"/>
        <v>21303</v>
      </c>
      <c r="H333" s="27">
        <f t="shared" si="14"/>
        <v>5</v>
      </c>
      <c r="I333" s="27" t="e">
        <v>#N/A</v>
      </c>
      <c r="IT333" s="28"/>
      <c r="IU333" s="28"/>
    </row>
    <row r="334" s="27" customFormat="1" spans="1:255">
      <c r="A334" s="11" t="s">
        <v>302</v>
      </c>
      <c r="B334" s="11" t="s">
        <v>25</v>
      </c>
      <c r="C334" s="11" t="s">
        <v>12</v>
      </c>
      <c r="D334" s="12" t="s">
        <v>14</v>
      </c>
      <c r="E334" s="42">
        <v>1932.23</v>
      </c>
      <c r="G334" s="27" t="str">
        <f t="shared" si="13"/>
        <v>2130301</v>
      </c>
      <c r="H334" s="27">
        <f t="shared" si="14"/>
        <v>7</v>
      </c>
      <c r="I334" s="27">
        <v>1932.23</v>
      </c>
      <c r="IT334" s="28"/>
      <c r="IU334" s="28"/>
    </row>
    <row r="335" s="27" customFormat="1" spans="1:255">
      <c r="A335" s="11" t="s">
        <v>302</v>
      </c>
      <c r="B335" s="11" t="s">
        <v>25</v>
      </c>
      <c r="C335" s="11" t="s">
        <v>17</v>
      </c>
      <c r="D335" s="12" t="s">
        <v>312</v>
      </c>
      <c r="E335" s="42">
        <v>39.52</v>
      </c>
      <c r="G335" s="27" t="str">
        <f t="shared" si="13"/>
        <v>2130304</v>
      </c>
      <c r="H335" s="27">
        <f t="shared" si="14"/>
        <v>7</v>
      </c>
      <c r="I335" s="27">
        <v>39.52</v>
      </c>
      <c r="IT335" s="28"/>
      <c r="IU335" s="28"/>
    </row>
    <row r="336" s="27" customFormat="1" spans="1:255">
      <c r="A336" s="11" t="s">
        <v>302</v>
      </c>
      <c r="B336" s="11" t="s">
        <v>25</v>
      </c>
      <c r="C336" s="11" t="s">
        <v>38</v>
      </c>
      <c r="D336" s="12" t="s">
        <v>313</v>
      </c>
      <c r="E336" s="42">
        <v>47.88</v>
      </c>
      <c r="G336" s="27" t="str">
        <f t="shared" si="13"/>
        <v>2130306</v>
      </c>
      <c r="H336" s="27">
        <f t="shared" si="14"/>
        <v>7</v>
      </c>
      <c r="I336" s="27">
        <v>47.88</v>
      </c>
      <c r="IT336" s="28"/>
      <c r="IU336" s="28"/>
    </row>
    <row r="337" s="27" customFormat="1" spans="1:255">
      <c r="A337" s="11" t="s">
        <v>302</v>
      </c>
      <c r="B337" s="11" t="s">
        <v>25</v>
      </c>
      <c r="C337" s="11" t="s">
        <v>48</v>
      </c>
      <c r="D337" s="12" t="s">
        <v>314</v>
      </c>
      <c r="E337" s="42">
        <v>55.2</v>
      </c>
      <c r="G337" s="27" t="str">
        <f t="shared" si="13"/>
        <v>2130313</v>
      </c>
      <c r="H337" s="27">
        <f t="shared" si="14"/>
        <v>7</v>
      </c>
      <c r="I337" s="27">
        <v>55.2</v>
      </c>
      <c r="IT337" s="28"/>
      <c r="IU337" s="28"/>
    </row>
    <row r="338" s="27" customFormat="1" spans="1:255">
      <c r="A338" s="11" t="s">
        <v>302</v>
      </c>
      <c r="B338" s="11" t="s">
        <v>25</v>
      </c>
      <c r="C338" s="11" t="s">
        <v>286</v>
      </c>
      <c r="D338" s="12" t="s">
        <v>315</v>
      </c>
      <c r="E338" s="42">
        <v>38</v>
      </c>
      <c r="G338" s="27" t="str">
        <f t="shared" si="13"/>
        <v>2130314</v>
      </c>
      <c r="H338" s="27">
        <f t="shared" si="14"/>
        <v>7</v>
      </c>
      <c r="I338" s="27">
        <v>38</v>
      </c>
      <c r="IT338" s="28"/>
      <c r="IU338" s="28"/>
    </row>
    <row r="339" s="27" customFormat="1" spans="1:255">
      <c r="A339" s="11" t="s">
        <v>302</v>
      </c>
      <c r="B339" s="11" t="s">
        <v>25</v>
      </c>
      <c r="C339" s="11" t="s">
        <v>46</v>
      </c>
      <c r="D339" s="12" t="s">
        <v>316</v>
      </c>
      <c r="E339" s="42">
        <v>2055.3</v>
      </c>
      <c r="G339" s="27" t="str">
        <f t="shared" si="13"/>
        <v>2130399</v>
      </c>
      <c r="H339" s="27">
        <f t="shared" si="14"/>
        <v>7</v>
      </c>
      <c r="I339" s="27">
        <v>2055.3</v>
      </c>
      <c r="IT339" s="28"/>
      <c r="IU339" s="28"/>
    </row>
    <row r="340" s="27" customFormat="1" spans="1:255">
      <c r="A340" s="5" t="s">
        <v>302</v>
      </c>
      <c r="B340" s="5" t="s">
        <v>19</v>
      </c>
      <c r="C340" s="5"/>
      <c r="D340" s="10" t="s">
        <v>395</v>
      </c>
      <c r="E340" s="9">
        <f t="shared" ref="E340:E344" si="15">SUM(E341)</f>
        <v>10163</v>
      </c>
      <c r="G340" s="27" t="str">
        <f t="shared" si="13"/>
        <v>21305</v>
      </c>
      <c r="H340" s="27">
        <f t="shared" si="14"/>
        <v>5</v>
      </c>
      <c r="I340" s="27" t="e">
        <v>#N/A</v>
      </c>
      <c r="IT340" s="28"/>
      <c r="IU340" s="28"/>
    </row>
    <row r="341" s="27" customFormat="1" ht="22.5" spans="1:255">
      <c r="A341" s="11" t="s">
        <v>302</v>
      </c>
      <c r="B341" s="11" t="s">
        <v>19</v>
      </c>
      <c r="C341" s="11" t="s">
        <v>46</v>
      </c>
      <c r="D341" s="12" t="s">
        <v>396</v>
      </c>
      <c r="E341" s="42">
        <v>10163</v>
      </c>
      <c r="G341" s="27" t="str">
        <f t="shared" si="13"/>
        <v>2130599</v>
      </c>
      <c r="H341" s="27">
        <f t="shared" si="14"/>
        <v>7</v>
      </c>
      <c r="I341" s="27">
        <v>10163</v>
      </c>
      <c r="IT341" s="28"/>
      <c r="IU341" s="28"/>
    </row>
    <row r="342" s="27" customFormat="1" spans="1:255">
      <c r="A342" s="5" t="s">
        <v>302</v>
      </c>
      <c r="B342" s="5" t="s">
        <v>21</v>
      </c>
      <c r="C342" s="5"/>
      <c r="D342" s="10" t="s">
        <v>319</v>
      </c>
      <c r="E342" s="9">
        <f t="shared" si="15"/>
        <v>224</v>
      </c>
      <c r="G342" s="27" t="str">
        <f t="shared" si="13"/>
        <v>21308</v>
      </c>
      <c r="H342" s="27">
        <f t="shared" si="14"/>
        <v>5</v>
      </c>
      <c r="I342" s="27" t="e">
        <v>#N/A</v>
      </c>
      <c r="IT342" s="28"/>
      <c r="IU342" s="28"/>
    </row>
    <row r="343" s="27" customFormat="1" spans="1:255">
      <c r="A343" s="11" t="s">
        <v>302</v>
      </c>
      <c r="B343" s="11" t="s">
        <v>21</v>
      </c>
      <c r="C343" s="11" t="s">
        <v>17</v>
      </c>
      <c r="D343" s="12" t="s">
        <v>320</v>
      </c>
      <c r="E343" s="42">
        <v>224</v>
      </c>
      <c r="G343" s="27" t="str">
        <f t="shared" si="13"/>
        <v>2130804</v>
      </c>
      <c r="H343" s="27">
        <f t="shared" si="14"/>
        <v>7</v>
      </c>
      <c r="I343" s="27">
        <v>224</v>
      </c>
      <c r="IT343" s="28"/>
      <c r="IU343" s="28"/>
    </row>
    <row r="344" s="27" customFormat="1" spans="1:255">
      <c r="A344" s="5" t="s">
        <v>302</v>
      </c>
      <c r="B344" s="5" t="s">
        <v>46</v>
      </c>
      <c r="C344" s="5"/>
      <c r="D344" s="10" t="s">
        <v>321</v>
      </c>
      <c r="E344" s="9">
        <f t="shared" si="15"/>
        <v>995.2</v>
      </c>
      <c r="G344" s="27" t="str">
        <f t="shared" si="13"/>
        <v>21399</v>
      </c>
      <c r="H344" s="27">
        <f t="shared" si="14"/>
        <v>5</v>
      </c>
      <c r="I344" s="27" t="e">
        <v>#N/A</v>
      </c>
      <c r="IT344" s="28"/>
      <c r="IU344" s="28"/>
    </row>
    <row r="345" s="27" customFormat="1" spans="1:255">
      <c r="A345" s="11" t="s">
        <v>302</v>
      </c>
      <c r="B345" s="11" t="s">
        <v>46</v>
      </c>
      <c r="C345" s="11" t="s">
        <v>46</v>
      </c>
      <c r="D345" s="12" t="s">
        <v>322</v>
      </c>
      <c r="E345" s="42">
        <v>995.2</v>
      </c>
      <c r="F345" s="27">
        <v>10000</v>
      </c>
      <c r="G345" s="27" t="str">
        <f t="shared" si="13"/>
        <v>2139999</v>
      </c>
      <c r="H345" s="27">
        <f t="shared" si="14"/>
        <v>7</v>
      </c>
      <c r="I345" s="27">
        <v>995.2</v>
      </c>
      <c r="IT345" s="28"/>
      <c r="IU345" s="28"/>
    </row>
    <row r="346" s="27" customFormat="1" spans="1:255">
      <c r="A346" s="5" t="s">
        <v>323</v>
      </c>
      <c r="B346" s="5"/>
      <c r="C346" s="5"/>
      <c r="D346" s="10" t="s">
        <v>324</v>
      </c>
      <c r="E346" s="9">
        <f>E347</f>
        <v>11315.81</v>
      </c>
      <c r="G346" s="27" t="str">
        <f t="shared" si="13"/>
        <v>214</v>
      </c>
      <c r="H346" s="27">
        <f t="shared" si="14"/>
        <v>3</v>
      </c>
      <c r="I346" s="27" t="e">
        <v>#N/A</v>
      </c>
      <c r="IT346" s="28"/>
      <c r="IU346" s="28"/>
    </row>
    <row r="347" s="27" customFormat="1" spans="1:255">
      <c r="A347" s="5" t="s">
        <v>323</v>
      </c>
      <c r="B347" s="5" t="s">
        <v>12</v>
      </c>
      <c r="C347" s="5"/>
      <c r="D347" s="10" t="s">
        <v>325</v>
      </c>
      <c r="E347" s="9">
        <f>SUM(E348:E352)</f>
        <v>11315.81</v>
      </c>
      <c r="G347" s="27" t="str">
        <f t="shared" si="13"/>
        <v>21401</v>
      </c>
      <c r="H347" s="27">
        <f t="shared" si="14"/>
        <v>5</v>
      </c>
      <c r="I347" s="27" t="e">
        <v>#N/A</v>
      </c>
      <c r="IT347" s="28"/>
      <c r="IU347" s="28"/>
    </row>
    <row r="348" s="27" customFormat="1" spans="1:255">
      <c r="A348" s="11" t="s">
        <v>323</v>
      </c>
      <c r="B348" s="11" t="s">
        <v>12</v>
      </c>
      <c r="C348" s="11" t="s">
        <v>12</v>
      </c>
      <c r="D348" s="12" t="s">
        <v>14</v>
      </c>
      <c r="E348" s="42">
        <v>2097.96</v>
      </c>
      <c r="G348" s="27" t="str">
        <f t="shared" si="13"/>
        <v>2140101</v>
      </c>
      <c r="H348" s="27">
        <f t="shared" si="14"/>
        <v>7</v>
      </c>
      <c r="I348" s="27">
        <v>2097.96</v>
      </c>
      <c r="IT348" s="28"/>
      <c r="IU348" s="28"/>
    </row>
    <row r="349" s="27" customFormat="1" spans="1:255">
      <c r="A349" s="11" t="s">
        <v>323</v>
      </c>
      <c r="B349" s="11" t="s">
        <v>12</v>
      </c>
      <c r="C349" s="11" t="s">
        <v>15</v>
      </c>
      <c r="D349" s="12" t="s">
        <v>16</v>
      </c>
      <c r="E349" s="42">
        <v>258.9</v>
      </c>
      <c r="G349" s="27" t="str">
        <f t="shared" si="13"/>
        <v>2140102</v>
      </c>
      <c r="H349" s="27">
        <f t="shared" si="14"/>
        <v>7</v>
      </c>
      <c r="I349" s="27">
        <v>258.9</v>
      </c>
      <c r="IT349" s="28"/>
      <c r="IU349" s="28"/>
    </row>
    <row r="350" s="27" customFormat="1" spans="1:255">
      <c r="A350" s="11" t="s">
        <v>323</v>
      </c>
      <c r="B350" s="11" t="s">
        <v>12</v>
      </c>
      <c r="C350" s="11" t="s">
        <v>38</v>
      </c>
      <c r="D350" s="12" t="s">
        <v>326</v>
      </c>
      <c r="E350" s="42">
        <v>244.15</v>
      </c>
      <c r="G350" s="27" t="str">
        <f t="shared" si="13"/>
        <v>2140106</v>
      </c>
      <c r="H350" s="27">
        <f t="shared" si="14"/>
        <v>7</v>
      </c>
      <c r="I350" s="27">
        <v>244.15</v>
      </c>
      <c r="IT350" s="28"/>
      <c r="IU350" s="28"/>
    </row>
    <row r="351" s="27" customFormat="1" spans="1:255">
      <c r="A351" s="11" t="s">
        <v>323</v>
      </c>
      <c r="B351" s="11" t="s">
        <v>12</v>
      </c>
      <c r="C351" s="11" t="s">
        <v>78</v>
      </c>
      <c r="D351" s="12" t="s">
        <v>327</v>
      </c>
      <c r="E351" s="42">
        <v>1020.61</v>
      </c>
      <c r="G351" s="27" t="str">
        <f t="shared" si="13"/>
        <v>2140136</v>
      </c>
      <c r="H351" s="27">
        <f t="shared" si="14"/>
        <v>7</v>
      </c>
      <c r="I351" s="27">
        <v>1020.61</v>
      </c>
      <c r="IT351" s="28"/>
      <c r="IU351" s="28"/>
    </row>
    <row r="352" s="27" customFormat="1" spans="1:255">
      <c r="A352" s="11" t="s">
        <v>323</v>
      </c>
      <c r="B352" s="11" t="s">
        <v>12</v>
      </c>
      <c r="C352" s="11" t="s">
        <v>46</v>
      </c>
      <c r="D352" s="12" t="s">
        <v>328</v>
      </c>
      <c r="E352" s="42">
        <v>7694.19</v>
      </c>
      <c r="G352" s="27" t="str">
        <f t="shared" si="13"/>
        <v>2140199</v>
      </c>
      <c r="H352" s="27">
        <f t="shared" si="14"/>
        <v>7</v>
      </c>
      <c r="I352" s="27">
        <v>7694.19</v>
      </c>
      <c r="IT352" s="28"/>
      <c r="IU352" s="28"/>
    </row>
    <row r="353" s="27" customFormat="1" spans="1:255">
      <c r="A353" s="5" t="s">
        <v>329</v>
      </c>
      <c r="B353" s="5"/>
      <c r="C353" s="5"/>
      <c r="D353" s="10" t="s">
        <v>330</v>
      </c>
      <c r="E353" s="9">
        <f>E354+E356+E360+E362+E365+E368+E370</f>
        <v>22421.94</v>
      </c>
      <c r="G353" s="27" t="str">
        <f t="shared" si="13"/>
        <v>215</v>
      </c>
      <c r="H353" s="27">
        <f t="shared" si="14"/>
        <v>3</v>
      </c>
      <c r="I353" s="27" t="e">
        <v>#N/A</v>
      </c>
      <c r="IT353" s="28"/>
      <c r="IU353" s="28"/>
    </row>
    <row r="354" s="27" customFormat="1" spans="1:255">
      <c r="A354" s="5" t="s">
        <v>329</v>
      </c>
      <c r="B354" s="5" t="s">
        <v>12</v>
      </c>
      <c r="C354" s="5"/>
      <c r="D354" s="10" t="s">
        <v>331</v>
      </c>
      <c r="E354" s="9">
        <f>SUM(E355)</f>
        <v>2600</v>
      </c>
      <c r="G354" s="27" t="str">
        <f t="shared" si="13"/>
        <v>21501</v>
      </c>
      <c r="H354" s="27">
        <f t="shared" si="14"/>
        <v>5</v>
      </c>
      <c r="I354" s="27" t="e">
        <v>#N/A</v>
      </c>
      <c r="IT354" s="28"/>
      <c r="IU354" s="28"/>
    </row>
    <row r="355" s="27" customFormat="1" spans="1:255">
      <c r="A355" s="11" t="s">
        <v>329</v>
      </c>
      <c r="B355" s="11" t="s">
        <v>12</v>
      </c>
      <c r="C355" s="11" t="s">
        <v>46</v>
      </c>
      <c r="D355" s="12" t="s">
        <v>332</v>
      </c>
      <c r="E355" s="42">
        <v>2600</v>
      </c>
      <c r="G355" s="27" t="str">
        <f t="shared" si="13"/>
        <v>2150199</v>
      </c>
      <c r="H355" s="27">
        <f t="shared" si="14"/>
        <v>7</v>
      </c>
      <c r="I355" s="27">
        <v>2600</v>
      </c>
      <c r="IT355" s="28"/>
      <c r="IU355" s="28"/>
    </row>
    <row r="356" s="27" customFormat="1" spans="1:255">
      <c r="A356" s="5" t="s">
        <v>329</v>
      </c>
      <c r="B356" s="5" t="s">
        <v>15</v>
      </c>
      <c r="C356" s="5"/>
      <c r="D356" s="10" t="s">
        <v>333</v>
      </c>
      <c r="E356" s="9">
        <f>SUM(E357:E359)</f>
        <v>2151.34</v>
      </c>
      <c r="G356" s="27" t="str">
        <f t="shared" si="13"/>
        <v>21502</v>
      </c>
      <c r="H356" s="27">
        <f t="shared" si="14"/>
        <v>5</v>
      </c>
      <c r="I356" s="27" t="e">
        <v>#N/A</v>
      </c>
      <c r="IT356" s="28"/>
      <c r="IU356" s="28"/>
    </row>
    <row r="357" s="27" customFormat="1" spans="1:255">
      <c r="A357" s="11" t="s">
        <v>329</v>
      </c>
      <c r="B357" s="11" t="s">
        <v>15</v>
      </c>
      <c r="C357" s="11" t="s">
        <v>12</v>
      </c>
      <c r="D357" s="12" t="s">
        <v>14</v>
      </c>
      <c r="E357" s="42">
        <v>1788.71</v>
      </c>
      <c r="G357" s="27" t="str">
        <f t="shared" si="13"/>
        <v>2150201</v>
      </c>
      <c r="H357" s="27">
        <f t="shared" si="14"/>
        <v>7</v>
      </c>
      <c r="I357" s="27">
        <v>1788.71</v>
      </c>
      <c r="IT357" s="28"/>
      <c r="IU357" s="28"/>
    </row>
    <row r="358" s="27" customFormat="1" spans="1:255">
      <c r="A358" s="11" t="s">
        <v>329</v>
      </c>
      <c r="B358" s="11" t="s">
        <v>15</v>
      </c>
      <c r="C358" s="11" t="s">
        <v>15</v>
      </c>
      <c r="D358" s="12" t="s">
        <v>16</v>
      </c>
      <c r="E358" s="42">
        <v>14.63</v>
      </c>
      <c r="G358" s="27" t="str">
        <f t="shared" si="13"/>
        <v>2150202</v>
      </c>
      <c r="H358" s="27">
        <f t="shared" si="14"/>
        <v>7</v>
      </c>
      <c r="I358" s="27">
        <v>14.63</v>
      </c>
      <c r="IT358" s="28"/>
      <c r="IU358" s="28"/>
    </row>
    <row r="359" s="27" customFormat="1" spans="1:255">
      <c r="A359" s="11" t="s">
        <v>329</v>
      </c>
      <c r="B359" s="11" t="s">
        <v>15</v>
      </c>
      <c r="C359" s="11" t="s">
        <v>46</v>
      </c>
      <c r="D359" s="12" t="s">
        <v>334</v>
      </c>
      <c r="E359" s="42">
        <v>348</v>
      </c>
      <c r="G359" s="27" t="str">
        <f t="shared" si="13"/>
        <v>2150299</v>
      </c>
      <c r="H359" s="27">
        <f t="shared" si="14"/>
        <v>7</v>
      </c>
      <c r="I359" s="27">
        <v>348</v>
      </c>
      <c r="IT359" s="28"/>
      <c r="IU359" s="28"/>
    </row>
    <row r="360" s="27" customFormat="1" spans="1:255">
      <c r="A360" s="5" t="s">
        <v>329</v>
      </c>
      <c r="B360" s="5" t="s">
        <v>25</v>
      </c>
      <c r="C360" s="5"/>
      <c r="D360" s="10" t="s">
        <v>335</v>
      </c>
      <c r="E360" s="9">
        <f>SUM(E361)</f>
        <v>338.04</v>
      </c>
      <c r="G360" s="27" t="str">
        <f t="shared" si="13"/>
        <v>21503</v>
      </c>
      <c r="H360" s="27">
        <f t="shared" si="14"/>
        <v>5</v>
      </c>
      <c r="I360" s="27" t="e">
        <v>#N/A</v>
      </c>
      <c r="IT360" s="28"/>
      <c r="IU360" s="28"/>
    </row>
    <row r="361" s="27" customFormat="1" spans="1:255">
      <c r="A361" s="11" t="s">
        <v>329</v>
      </c>
      <c r="B361" s="11" t="s">
        <v>25</v>
      </c>
      <c r="C361" s="11" t="s">
        <v>46</v>
      </c>
      <c r="D361" s="12" t="s">
        <v>336</v>
      </c>
      <c r="E361" s="42">
        <v>338.04</v>
      </c>
      <c r="G361" s="27" t="str">
        <f t="shared" si="13"/>
        <v>2150399</v>
      </c>
      <c r="H361" s="27">
        <f t="shared" si="14"/>
        <v>7</v>
      </c>
      <c r="I361" s="27">
        <v>338.04</v>
      </c>
      <c r="IT361" s="28"/>
      <c r="IU361" s="28"/>
    </row>
    <row r="362" s="27" customFormat="1" spans="1:255">
      <c r="A362" s="5" t="s">
        <v>329</v>
      </c>
      <c r="B362" s="5" t="s">
        <v>19</v>
      </c>
      <c r="C362" s="5"/>
      <c r="D362" s="10" t="s">
        <v>337</v>
      </c>
      <c r="E362" s="9">
        <f>SUM(E363:E364)</f>
        <v>1183.86</v>
      </c>
      <c r="G362" s="27" t="str">
        <f t="shared" si="13"/>
        <v>21505</v>
      </c>
      <c r="H362" s="27">
        <f t="shared" si="14"/>
        <v>5</v>
      </c>
      <c r="I362" s="27" t="e">
        <v>#N/A</v>
      </c>
      <c r="IT362" s="28"/>
      <c r="IU362" s="28"/>
    </row>
    <row r="363" s="27" customFormat="1" spans="1:255">
      <c r="A363" s="11" t="s">
        <v>329</v>
      </c>
      <c r="B363" s="11" t="s">
        <v>19</v>
      </c>
      <c r="C363" s="11" t="s">
        <v>12</v>
      </c>
      <c r="D363" s="12" t="s">
        <v>14</v>
      </c>
      <c r="E363" s="42">
        <v>1098.36</v>
      </c>
      <c r="G363" s="27" t="str">
        <f t="shared" si="13"/>
        <v>2150501</v>
      </c>
      <c r="H363" s="27">
        <f t="shared" si="14"/>
        <v>7</v>
      </c>
      <c r="I363" s="27">
        <v>1098.36</v>
      </c>
      <c r="IT363" s="28"/>
      <c r="IU363" s="28"/>
    </row>
    <row r="364" s="27" customFormat="1" spans="1:255">
      <c r="A364" s="11" t="s">
        <v>329</v>
      </c>
      <c r="B364" s="11" t="s">
        <v>19</v>
      </c>
      <c r="C364" s="11" t="s">
        <v>15</v>
      </c>
      <c r="D364" s="12" t="s">
        <v>16</v>
      </c>
      <c r="E364" s="42">
        <v>85.5</v>
      </c>
      <c r="G364" s="27" t="str">
        <f t="shared" si="13"/>
        <v>2150502</v>
      </c>
      <c r="H364" s="27">
        <f t="shared" si="14"/>
        <v>7</v>
      </c>
      <c r="I364" s="27">
        <v>85.5</v>
      </c>
      <c r="IT364" s="28"/>
      <c r="IU364" s="28"/>
    </row>
    <row r="365" s="27" customFormat="1" spans="1:255">
      <c r="A365" s="5" t="s">
        <v>329</v>
      </c>
      <c r="B365" s="5" t="s">
        <v>35</v>
      </c>
      <c r="C365" s="5"/>
      <c r="D365" s="10" t="s">
        <v>338</v>
      </c>
      <c r="E365" s="9">
        <f>SUM(E366:E367)</f>
        <v>841.76</v>
      </c>
      <c r="G365" s="27" t="str">
        <f t="shared" si="13"/>
        <v>21507</v>
      </c>
      <c r="H365" s="27">
        <f t="shared" si="14"/>
        <v>5</v>
      </c>
      <c r="I365" s="27" t="e">
        <v>#N/A</v>
      </c>
      <c r="IT365" s="28"/>
      <c r="IU365" s="28"/>
    </row>
    <row r="366" s="27" customFormat="1" spans="1:255">
      <c r="A366" s="11" t="s">
        <v>329</v>
      </c>
      <c r="B366" s="11" t="s">
        <v>35</v>
      </c>
      <c r="C366" s="11" t="s">
        <v>12</v>
      </c>
      <c r="D366" s="12" t="s">
        <v>14</v>
      </c>
      <c r="E366" s="42">
        <v>647.3</v>
      </c>
      <c r="G366" s="27" t="str">
        <f t="shared" si="13"/>
        <v>2150701</v>
      </c>
      <c r="H366" s="27">
        <f t="shared" si="14"/>
        <v>7</v>
      </c>
      <c r="I366" s="27">
        <v>647.3</v>
      </c>
      <c r="IT366" s="28"/>
      <c r="IU366" s="28"/>
    </row>
    <row r="367" s="27" customFormat="1" spans="1:255">
      <c r="A367" s="11" t="s">
        <v>329</v>
      </c>
      <c r="B367" s="11" t="s">
        <v>35</v>
      </c>
      <c r="C367" s="11" t="s">
        <v>15</v>
      </c>
      <c r="D367" s="12" t="s">
        <v>16</v>
      </c>
      <c r="E367" s="42">
        <v>194.46</v>
      </c>
      <c r="G367" s="27" t="str">
        <f t="shared" si="13"/>
        <v>2150702</v>
      </c>
      <c r="H367" s="27">
        <f t="shared" si="14"/>
        <v>7</v>
      </c>
      <c r="I367" s="27">
        <v>194.46</v>
      </c>
      <c r="IT367" s="28"/>
      <c r="IU367" s="28"/>
    </row>
    <row r="368" s="27" customFormat="1" spans="1:255">
      <c r="A368" s="5" t="s">
        <v>329</v>
      </c>
      <c r="B368" s="5" t="s">
        <v>21</v>
      </c>
      <c r="C368" s="5"/>
      <c r="D368" s="10" t="s">
        <v>339</v>
      </c>
      <c r="E368" s="9">
        <f>SUM(E369)</f>
        <v>3313.4</v>
      </c>
      <c r="G368" s="27" t="str">
        <f t="shared" si="13"/>
        <v>21508</v>
      </c>
      <c r="H368" s="27">
        <f t="shared" si="14"/>
        <v>5</v>
      </c>
      <c r="I368" s="27" t="e">
        <v>#N/A</v>
      </c>
      <c r="IT368" s="28"/>
      <c r="IU368" s="28"/>
    </row>
    <row r="369" s="27" customFormat="1" spans="1:255">
      <c r="A369" s="11" t="s">
        <v>329</v>
      </c>
      <c r="B369" s="11" t="s">
        <v>21</v>
      </c>
      <c r="C369" s="11" t="s">
        <v>46</v>
      </c>
      <c r="D369" s="12" t="s">
        <v>340</v>
      </c>
      <c r="E369" s="42">
        <v>3313.4</v>
      </c>
      <c r="G369" s="27" t="str">
        <f t="shared" si="13"/>
        <v>2150899</v>
      </c>
      <c r="H369" s="27">
        <f t="shared" si="14"/>
        <v>7</v>
      </c>
      <c r="I369" s="27">
        <v>3313.4</v>
      </c>
      <c r="IT369" s="28"/>
      <c r="IU369" s="28"/>
    </row>
    <row r="370" s="27" customFormat="1" spans="1:255">
      <c r="A370" s="5" t="s">
        <v>329</v>
      </c>
      <c r="B370" s="5" t="s">
        <v>46</v>
      </c>
      <c r="C370" s="5"/>
      <c r="D370" s="10" t="s">
        <v>341</v>
      </c>
      <c r="E370" s="9">
        <f>SUM(E371)</f>
        <v>11993.54</v>
      </c>
      <c r="G370" s="27" t="str">
        <f t="shared" si="13"/>
        <v>21599</v>
      </c>
      <c r="H370" s="27">
        <f t="shared" si="14"/>
        <v>5</v>
      </c>
      <c r="I370" s="27" t="e">
        <v>#N/A</v>
      </c>
      <c r="IT370" s="28"/>
      <c r="IU370" s="28"/>
    </row>
    <row r="371" s="27" customFormat="1" spans="1:255">
      <c r="A371" s="11" t="s">
        <v>329</v>
      </c>
      <c r="B371" s="11" t="s">
        <v>46</v>
      </c>
      <c r="C371" s="11" t="s">
        <v>46</v>
      </c>
      <c r="D371" s="12" t="s">
        <v>342</v>
      </c>
      <c r="E371" s="42">
        <v>11993.54</v>
      </c>
      <c r="F371" s="27">
        <f>213619+18000</f>
        <v>231619</v>
      </c>
      <c r="G371" s="27" t="str">
        <f t="shared" si="13"/>
        <v>2159999</v>
      </c>
      <c r="H371" s="27">
        <f t="shared" si="14"/>
        <v>7</v>
      </c>
      <c r="I371" s="27">
        <v>11993.54</v>
      </c>
      <c r="IT371" s="28"/>
      <c r="IU371" s="28"/>
    </row>
    <row r="372" s="27" customFormat="1" spans="1:255">
      <c r="A372" s="5" t="s">
        <v>343</v>
      </c>
      <c r="B372" s="5"/>
      <c r="C372" s="5"/>
      <c r="D372" s="10" t="s">
        <v>344</v>
      </c>
      <c r="E372" s="9">
        <f>E373</f>
        <v>1102.13</v>
      </c>
      <c r="G372" s="27" t="str">
        <f t="shared" si="13"/>
        <v>216</v>
      </c>
      <c r="H372" s="27">
        <f t="shared" si="14"/>
        <v>3</v>
      </c>
      <c r="I372" s="27" t="e">
        <v>#N/A</v>
      </c>
      <c r="IT372" s="28"/>
      <c r="IU372" s="28"/>
    </row>
    <row r="373" s="27" customFormat="1" spans="1:255">
      <c r="A373" s="5" t="s">
        <v>343</v>
      </c>
      <c r="B373" s="5" t="s">
        <v>15</v>
      </c>
      <c r="C373" s="5"/>
      <c r="D373" s="10" t="s">
        <v>345</v>
      </c>
      <c r="E373" s="9">
        <f>SUM(E374:E377)</f>
        <v>1102.13</v>
      </c>
      <c r="G373" s="27" t="str">
        <f t="shared" si="13"/>
        <v>21602</v>
      </c>
      <c r="H373" s="27">
        <f t="shared" si="14"/>
        <v>5</v>
      </c>
      <c r="I373" s="27" t="e">
        <v>#N/A</v>
      </c>
      <c r="IT373" s="28"/>
      <c r="IU373" s="28"/>
    </row>
    <row r="374" s="27" customFormat="1" spans="1:255">
      <c r="A374" s="11" t="s">
        <v>343</v>
      </c>
      <c r="B374" s="11" t="s">
        <v>15</v>
      </c>
      <c r="C374" s="11" t="s">
        <v>12</v>
      </c>
      <c r="D374" s="12" t="s">
        <v>14</v>
      </c>
      <c r="E374" s="42">
        <v>750.4</v>
      </c>
      <c r="G374" s="27" t="str">
        <f t="shared" si="13"/>
        <v>2160201</v>
      </c>
      <c r="H374" s="27">
        <f t="shared" si="14"/>
        <v>7</v>
      </c>
      <c r="I374" s="27">
        <v>750.4</v>
      </c>
      <c r="IT374" s="28"/>
      <c r="IU374" s="28"/>
    </row>
    <row r="375" s="27" customFormat="1" spans="1:255">
      <c r="A375" s="11" t="s">
        <v>343</v>
      </c>
      <c r="B375" s="11" t="s">
        <v>15</v>
      </c>
      <c r="C375" s="11" t="s">
        <v>15</v>
      </c>
      <c r="D375" s="12" t="s">
        <v>16</v>
      </c>
      <c r="E375" s="42">
        <v>121.6</v>
      </c>
      <c r="G375" s="27" t="str">
        <f t="shared" si="13"/>
        <v>2160202</v>
      </c>
      <c r="H375" s="27">
        <f t="shared" si="14"/>
        <v>7</v>
      </c>
      <c r="I375" s="27">
        <v>121.6</v>
      </c>
      <c r="IT375" s="28"/>
      <c r="IU375" s="28"/>
    </row>
    <row r="376" s="27" customFormat="1" spans="1:255">
      <c r="A376" s="11" t="s">
        <v>343</v>
      </c>
      <c r="B376" s="11" t="s">
        <v>15</v>
      </c>
      <c r="C376" s="11" t="s">
        <v>29</v>
      </c>
      <c r="D376" s="12" t="s">
        <v>30</v>
      </c>
      <c r="E376" s="42">
        <v>220.13</v>
      </c>
      <c r="G376" s="27" t="str">
        <f t="shared" si="13"/>
        <v>2160250</v>
      </c>
      <c r="H376" s="27">
        <f t="shared" si="14"/>
        <v>7</v>
      </c>
      <c r="I376" s="27">
        <v>220.13</v>
      </c>
      <c r="IT376" s="28"/>
      <c r="IU376" s="28"/>
    </row>
    <row r="377" s="27" customFormat="1" spans="1:255">
      <c r="A377" s="11" t="s">
        <v>343</v>
      </c>
      <c r="B377" s="11" t="s">
        <v>15</v>
      </c>
      <c r="C377" s="11" t="s">
        <v>46</v>
      </c>
      <c r="D377" s="12" t="s">
        <v>346</v>
      </c>
      <c r="E377" s="42">
        <v>10</v>
      </c>
      <c r="G377" s="27" t="str">
        <f t="shared" si="13"/>
        <v>2160299</v>
      </c>
      <c r="H377" s="27">
        <f t="shared" si="14"/>
        <v>7</v>
      </c>
      <c r="I377" s="27">
        <v>10</v>
      </c>
      <c r="IT377" s="28"/>
      <c r="IU377" s="28"/>
    </row>
    <row r="378" s="27" customFormat="1" spans="1:255">
      <c r="A378" s="5" t="s">
        <v>347</v>
      </c>
      <c r="B378" s="5"/>
      <c r="C378" s="5"/>
      <c r="D378" s="10" t="s">
        <v>348</v>
      </c>
      <c r="E378" s="9">
        <f>E379</f>
        <v>160</v>
      </c>
      <c r="G378" s="27" t="str">
        <f t="shared" si="13"/>
        <v>217</v>
      </c>
      <c r="H378" s="27">
        <f t="shared" si="14"/>
        <v>3</v>
      </c>
      <c r="I378" s="27" t="e">
        <v>#N/A</v>
      </c>
      <c r="IT378" s="28"/>
      <c r="IU378" s="28"/>
    </row>
    <row r="379" s="27" customFormat="1" spans="1:255">
      <c r="A379" s="5" t="s">
        <v>347</v>
      </c>
      <c r="B379" s="5" t="s">
        <v>25</v>
      </c>
      <c r="C379" s="5"/>
      <c r="D379" s="10" t="s">
        <v>349</v>
      </c>
      <c r="E379" s="9">
        <f>SUM(E380)</f>
        <v>160</v>
      </c>
      <c r="G379" s="27" t="str">
        <f t="shared" si="13"/>
        <v>21703</v>
      </c>
      <c r="H379" s="27">
        <f t="shared" si="14"/>
        <v>5</v>
      </c>
      <c r="I379" s="27" t="e">
        <v>#N/A</v>
      </c>
      <c r="IT379" s="28"/>
      <c r="IU379" s="28"/>
    </row>
    <row r="380" s="27" customFormat="1" spans="1:255">
      <c r="A380" s="11" t="s">
        <v>347</v>
      </c>
      <c r="B380" s="11" t="s">
        <v>25</v>
      </c>
      <c r="C380" s="11" t="s">
        <v>46</v>
      </c>
      <c r="D380" s="12" t="s">
        <v>350</v>
      </c>
      <c r="E380" s="42">
        <v>160</v>
      </c>
      <c r="G380" s="27" t="str">
        <f t="shared" si="13"/>
        <v>2170399</v>
      </c>
      <c r="H380" s="27">
        <f t="shared" si="14"/>
        <v>7</v>
      </c>
      <c r="I380" s="27">
        <v>160</v>
      </c>
      <c r="IT380" s="28"/>
      <c r="IU380" s="28"/>
    </row>
    <row r="381" s="27" customFormat="1" spans="1:255">
      <c r="A381" s="5" t="s">
        <v>351</v>
      </c>
      <c r="B381" s="5"/>
      <c r="C381" s="5"/>
      <c r="D381" s="10" t="s">
        <v>352</v>
      </c>
      <c r="E381" s="9">
        <f>E382+E386+E390</f>
        <v>14938.61</v>
      </c>
      <c r="G381" s="27" t="str">
        <f t="shared" si="13"/>
        <v>220</v>
      </c>
      <c r="H381" s="27">
        <f t="shared" si="14"/>
        <v>3</v>
      </c>
      <c r="I381" s="27" t="e">
        <v>#N/A</v>
      </c>
      <c r="IT381" s="28"/>
      <c r="IU381" s="28"/>
    </row>
    <row r="382" s="27" customFormat="1" spans="1:255">
      <c r="A382" s="5" t="s">
        <v>351</v>
      </c>
      <c r="B382" s="5" t="s">
        <v>12</v>
      </c>
      <c r="C382" s="5"/>
      <c r="D382" s="10" t="s">
        <v>353</v>
      </c>
      <c r="E382" s="9">
        <f>SUM(E383:E385)</f>
        <v>12458.61</v>
      </c>
      <c r="G382" s="27" t="str">
        <f t="shared" si="13"/>
        <v>22001</v>
      </c>
      <c r="H382" s="27">
        <f t="shared" si="14"/>
        <v>5</v>
      </c>
      <c r="I382" s="27" t="e">
        <v>#N/A</v>
      </c>
      <c r="IT382" s="28"/>
      <c r="IU382" s="28"/>
    </row>
    <row r="383" s="27" customFormat="1" spans="1:255">
      <c r="A383" s="11" t="s">
        <v>351</v>
      </c>
      <c r="B383" s="11" t="s">
        <v>12</v>
      </c>
      <c r="C383" s="11" t="s">
        <v>12</v>
      </c>
      <c r="D383" s="12" t="s">
        <v>14</v>
      </c>
      <c r="E383" s="42">
        <v>7711.57</v>
      </c>
      <c r="G383" s="27" t="str">
        <f t="shared" si="13"/>
        <v>2200101</v>
      </c>
      <c r="H383" s="27">
        <f t="shared" si="14"/>
        <v>7</v>
      </c>
      <c r="I383" s="27">
        <v>7711.57</v>
      </c>
      <c r="IT383" s="28"/>
      <c r="IU383" s="28"/>
    </row>
    <row r="384" s="27" customFormat="1" spans="1:255">
      <c r="A384" s="11" t="s">
        <v>351</v>
      </c>
      <c r="B384" s="11" t="s">
        <v>12</v>
      </c>
      <c r="C384" s="11" t="s">
        <v>21</v>
      </c>
      <c r="D384" s="12" t="s">
        <v>354</v>
      </c>
      <c r="E384" s="42">
        <v>2583.84</v>
      </c>
      <c r="G384" s="27" t="str">
        <f t="shared" si="13"/>
        <v>2200108</v>
      </c>
      <c r="H384" s="27">
        <f t="shared" si="14"/>
        <v>7</v>
      </c>
      <c r="I384" s="27">
        <v>2583.84</v>
      </c>
      <c r="IT384" s="28"/>
      <c r="IU384" s="28"/>
    </row>
    <row r="385" s="27" customFormat="1" spans="1:255">
      <c r="A385" s="11" t="s">
        <v>351</v>
      </c>
      <c r="B385" s="11" t="s">
        <v>12</v>
      </c>
      <c r="C385" s="11" t="s">
        <v>286</v>
      </c>
      <c r="D385" s="12" t="s">
        <v>355</v>
      </c>
      <c r="E385" s="42">
        <v>2163.2</v>
      </c>
      <c r="G385" s="27" t="str">
        <f t="shared" si="13"/>
        <v>2200114</v>
      </c>
      <c r="H385" s="27">
        <f t="shared" si="14"/>
        <v>7</v>
      </c>
      <c r="I385" s="27">
        <v>2163.2</v>
      </c>
      <c r="IT385" s="28"/>
      <c r="IU385" s="28"/>
    </row>
    <row r="386" s="27" customFormat="1" spans="1:255">
      <c r="A386" s="5" t="s">
        <v>351</v>
      </c>
      <c r="B386" s="5" t="s">
        <v>19</v>
      </c>
      <c r="C386" s="5"/>
      <c r="D386" s="10" t="s">
        <v>356</v>
      </c>
      <c r="E386" s="9">
        <f>SUM(E387:E389)</f>
        <v>680</v>
      </c>
      <c r="G386" s="27" t="str">
        <f t="shared" si="13"/>
        <v>22005</v>
      </c>
      <c r="H386" s="27">
        <f t="shared" si="14"/>
        <v>5</v>
      </c>
      <c r="I386" s="27" t="e">
        <v>#N/A</v>
      </c>
      <c r="IT386" s="28"/>
      <c r="IU386" s="28"/>
    </row>
    <row r="387" s="27" customFormat="1" spans="1:255">
      <c r="A387" s="11" t="s">
        <v>351</v>
      </c>
      <c r="B387" s="11" t="s">
        <v>19</v>
      </c>
      <c r="C387" s="11" t="s">
        <v>12</v>
      </c>
      <c r="D387" s="12" t="s">
        <v>14</v>
      </c>
      <c r="E387" s="42">
        <v>600</v>
      </c>
      <c r="G387" s="27" t="str">
        <f t="shared" si="13"/>
        <v>2200501</v>
      </c>
      <c r="H387" s="27">
        <f t="shared" si="14"/>
        <v>7</v>
      </c>
      <c r="I387" s="27">
        <v>600</v>
      </c>
      <c r="IT387" s="28"/>
      <c r="IU387" s="28"/>
    </row>
    <row r="388" s="27" customFormat="1" spans="1:255">
      <c r="A388" s="11" t="s">
        <v>351</v>
      </c>
      <c r="B388" s="11" t="s">
        <v>19</v>
      </c>
      <c r="C388" s="11" t="s">
        <v>15</v>
      </c>
      <c r="D388" s="12" t="s">
        <v>16</v>
      </c>
      <c r="E388" s="42">
        <v>50</v>
      </c>
      <c r="G388" s="27" t="str">
        <f t="shared" si="13"/>
        <v>2200502</v>
      </c>
      <c r="H388" s="27">
        <f t="shared" si="14"/>
        <v>7</v>
      </c>
      <c r="I388" s="27">
        <v>50</v>
      </c>
      <c r="IT388" s="28"/>
      <c r="IU388" s="28"/>
    </row>
    <row r="389" s="27" customFormat="1" spans="1:255">
      <c r="A389" s="11" t="s">
        <v>351</v>
      </c>
      <c r="B389" s="11" t="s">
        <v>19</v>
      </c>
      <c r="C389" s="11" t="s">
        <v>87</v>
      </c>
      <c r="D389" s="12" t="s">
        <v>357</v>
      </c>
      <c r="E389" s="42">
        <v>30</v>
      </c>
      <c r="G389" s="27" t="str">
        <f t="shared" si="13"/>
        <v>2200510</v>
      </c>
      <c r="H389" s="27">
        <f t="shared" si="14"/>
        <v>7</v>
      </c>
      <c r="I389" s="27">
        <v>30</v>
      </c>
      <c r="IT389" s="28"/>
      <c r="IU389" s="28"/>
    </row>
    <row r="390" s="27" customFormat="1" spans="1:255">
      <c r="A390" s="5" t="s">
        <v>351</v>
      </c>
      <c r="B390" s="5" t="s">
        <v>46</v>
      </c>
      <c r="C390" s="5"/>
      <c r="D390" s="10" t="s">
        <v>397</v>
      </c>
      <c r="E390" s="9">
        <f t="shared" ref="E390:E395" si="16">SUM(E391)</f>
        <v>1800</v>
      </c>
      <c r="G390" s="27" t="str">
        <f t="shared" si="13"/>
        <v>22099</v>
      </c>
      <c r="H390" s="27">
        <f t="shared" si="14"/>
        <v>5</v>
      </c>
      <c r="I390" s="27" t="e">
        <v>#N/A</v>
      </c>
      <c r="IT390" s="28"/>
      <c r="IU390" s="28"/>
    </row>
    <row r="391" s="27" customFormat="1" spans="1:255">
      <c r="A391" s="11" t="s">
        <v>351</v>
      </c>
      <c r="B391" s="11" t="s">
        <v>46</v>
      </c>
      <c r="C391" s="11" t="s">
        <v>46</v>
      </c>
      <c r="D391" s="12" t="s">
        <v>398</v>
      </c>
      <c r="E391" s="42">
        <v>1800</v>
      </c>
      <c r="G391" s="27" t="str">
        <f t="shared" si="13"/>
        <v>2209999</v>
      </c>
      <c r="H391" s="27">
        <f t="shared" si="14"/>
        <v>7</v>
      </c>
      <c r="I391" s="27">
        <v>1800</v>
      </c>
      <c r="IT391" s="28"/>
      <c r="IU391" s="28"/>
    </row>
    <row r="392" s="27" customFormat="1" spans="1:255">
      <c r="A392" s="5" t="s">
        <v>358</v>
      </c>
      <c r="B392" s="5"/>
      <c r="C392" s="5"/>
      <c r="D392" s="10" t="s">
        <v>359</v>
      </c>
      <c r="E392" s="9">
        <f>E393+E395+E397</f>
        <v>33219.09</v>
      </c>
      <c r="G392" s="27" t="str">
        <f t="shared" ref="G392:G426" si="17">A392&amp;B392&amp;C392</f>
        <v>221</v>
      </c>
      <c r="H392" s="27">
        <f t="shared" ref="H392:H426" si="18">LEN(G392)</f>
        <v>3</v>
      </c>
      <c r="I392" s="27" t="e">
        <v>#N/A</v>
      </c>
      <c r="IT392" s="28"/>
      <c r="IU392" s="28"/>
    </row>
    <row r="393" s="27" customFormat="1" spans="1:255">
      <c r="A393" s="5" t="s">
        <v>358</v>
      </c>
      <c r="B393" s="5" t="s">
        <v>12</v>
      </c>
      <c r="C393" s="5"/>
      <c r="D393" s="10" t="s">
        <v>360</v>
      </c>
      <c r="E393" s="9">
        <f t="shared" si="16"/>
        <v>13823.66</v>
      </c>
      <c r="G393" s="27" t="str">
        <f t="shared" si="17"/>
        <v>22101</v>
      </c>
      <c r="H393" s="27">
        <f t="shared" si="18"/>
        <v>5</v>
      </c>
      <c r="I393" s="27" t="e">
        <v>#N/A</v>
      </c>
      <c r="IT393" s="28"/>
      <c r="IU393" s="28"/>
    </row>
    <row r="394" s="27" customFormat="1" spans="1:255">
      <c r="A394" s="11" t="s">
        <v>358</v>
      </c>
      <c r="B394" s="11" t="s">
        <v>12</v>
      </c>
      <c r="C394" s="11" t="s">
        <v>46</v>
      </c>
      <c r="D394" s="12" t="s">
        <v>361</v>
      </c>
      <c r="E394" s="42">
        <v>13823.66</v>
      </c>
      <c r="G394" s="27" t="str">
        <f t="shared" si="17"/>
        <v>2210199</v>
      </c>
      <c r="H394" s="27">
        <f t="shared" si="18"/>
        <v>7</v>
      </c>
      <c r="I394" s="27">
        <v>13823.66</v>
      </c>
      <c r="IT394" s="28"/>
      <c r="IU394" s="28"/>
    </row>
    <row r="395" s="27" customFormat="1" spans="1:255">
      <c r="A395" s="5" t="s">
        <v>358</v>
      </c>
      <c r="B395" s="5" t="s">
        <v>15</v>
      </c>
      <c r="C395" s="5"/>
      <c r="D395" s="10" t="s">
        <v>362</v>
      </c>
      <c r="E395" s="9">
        <f t="shared" si="16"/>
        <v>15911.49</v>
      </c>
      <c r="G395" s="27" t="str">
        <f t="shared" si="17"/>
        <v>22102</v>
      </c>
      <c r="H395" s="27">
        <f t="shared" si="18"/>
        <v>5</v>
      </c>
      <c r="I395" s="27" t="e">
        <v>#N/A</v>
      </c>
      <c r="IT395" s="28"/>
      <c r="IU395" s="28"/>
    </row>
    <row r="396" s="27" customFormat="1" spans="1:255">
      <c r="A396" s="11" t="s">
        <v>358</v>
      </c>
      <c r="B396" s="11" t="s">
        <v>15</v>
      </c>
      <c r="C396" s="11" t="s">
        <v>12</v>
      </c>
      <c r="D396" s="12" t="s">
        <v>363</v>
      </c>
      <c r="E396" s="42">
        <v>15911.49</v>
      </c>
      <c r="G396" s="27" t="str">
        <f t="shared" si="17"/>
        <v>2210201</v>
      </c>
      <c r="H396" s="27">
        <f t="shared" si="18"/>
        <v>7</v>
      </c>
      <c r="I396" s="27">
        <v>15911.49</v>
      </c>
      <c r="IT396" s="28"/>
      <c r="IU396" s="28"/>
    </row>
    <row r="397" s="27" customFormat="1" spans="1:255">
      <c r="A397" s="5" t="s">
        <v>358</v>
      </c>
      <c r="B397" s="5" t="s">
        <v>25</v>
      </c>
      <c r="C397" s="5"/>
      <c r="D397" s="10" t="s">
        <v>364</v>
      </c>
      <c r="E397" s="9">
        <f>SUM(E398)</f>
        <v>3483.94</v>
      </c>
      <c r="G397" s="27" t="str">
        <f t="shared" si="17"/>
        <v>22103</v>
      </c>
      <c r="H397" s="27">
        <f t="shared" si="18"/>
        <v>5</v>
      </c>
      <c r="I397" s="27" t="e">
        <v>#N/A</v>
      </c>
      <c r="IT397" s="28"/>
      <c r="IU397" s="28"/>
    </row>
    <row r="398" s="27" customFormat="1" spans="1:255">
      <c r="A398" s="11" t="s">
        <v>358</v>
      </c>
      <c r="B398" s="11" t="s">
        <v>25</v>
      </c>
      <c r="C398" s="11" t="s">
        <v>15</v>
      </c>
      <c r="D398" s="12" t="s">
        <v>365</v>
      </c>
      <c r="E398" s="42">
        <v>3483.94</v>
      </c>
      <c r="G398" s="27" t="str">
        <f t="shared" si="17"/>
        <v>2210302</v>
      </c>
      <c r="H398" s="27">
        <f t="shared" si="18"/>
        <v>7</v>
      </c>
      <c r="I398" s="27">
        <v>3483.94</v>
      </c>
      <c r="IT398" s="28"/>
      <c r="IU398" s="28"/>
    </row>
    <row r="399" s="27" customFormat="1" spans="1:255">
      <c r="A399" s="5" t="s">
        <v>366</v>
      </c>
      <c r="B399" s="5"/>
      <c r="C399" s="5"/>
      <c r="D399" s="10" t="s">
        <v>367</v>
      </c>
      <c r="E399" s="9">
        <f>E400+E403</f>
        <v>488.24</v>
      </c>
      <c r="G399" s="27" t="str">
        <f t="shared" si="17"/>
        <v>222</v>
      </c>
      <c r="H399" s="27">
        <f t="shared" si="18"/>
        <v>3</v>
      </c>
      <c r="I399" s="27" t="e">
        <v>#N/A</v>
      </c>
      <c r="IT399" s="28"/>
      <c r="IU399" s="28"/>
    </row>
    <row r="400" s="27" customFormat="1" spans="1:255">
      <c r="A400" s="5" t="s">
        <v>366</v>
      </c>
      <c r="B400" s="5" t="s">
        <v>12</v>
      </c>
      <c r="C400" s="5"/>
      <c r="D400" s="10" t="s">
        <v>368</v>
      </c>
      <c r="E400" s="9">
        <f>SUM(E401:E402)</f>
        <v>449.84</v>
      </c>
      <c r="G400" s="27" t="str">
        <f t="shared" si="17"/>
        <v>22201</v>
      </c>
      <c r="H400" s="27">
        <f t="shared" si="18"/>
        <v>5</v>
      </c>
      <c r="I400" s="27" t="e">
        <v>#N/A</v>
      </c>
      <c r="IT400" s="28"/>
      <c r="IU400" s="28"/>
    </row>
    <row r="401" s="27" customFormat="1" spans="1:255">
      <c r="A401" s="11" t="s">
        <v>366</v>
      </c>
      <c r="B401" s="11" t="s">
        <v>12</v>
      </c>
      <c r="C401" s="11" t="s">
        <v>15</v>
      </c>
      <c r="D401" s="12" t="s">
        <v>16</v>
      </c>
      <c r="E401" s="42">
        <v>65</v>
      </c>
      <c r="G401" s="27" t="str">
        <f t="shared" si="17"/>
        <v>2220102</v>
      </c>
      <c r="H401" s="27">
        <f t="shared" si="18"/>
        <v>7</v>
      </c>
      <c r="I401" s="27">
        <v>65</v>
      </c>
      <c r="IT401" s="28"/>
      <c r="IU401" s="28"/>
    </row>
    <row r="402" s="27" customFormat="1" spans="1:255">
      <c r="A402" s="11" t="s">
        <v>366</v>
      </c>
      <c r="B402" s="11" t="s">
        <v>12</v>
      </c>
      <c r="C402" s="11" t="s">
        <v>29</v>
      </c>
      <c r="D402" s="12" t="s">
        <v>30</v>
      </c>
      <c r="E402" s="42">
        <v>384.84</v>
      </c>
      <c r="G402" s="27" t="str">
        <f t="shared" si="17"/>
        <v>2220150</v>
      </c>
      <c r="H402" s="27">
        <f t="shared" si="18"/>
        <v>7</v>
      </c>
      <c r="I402" s="27">
        <v>384.84</v>
      </c>
      <c r="IT402" s="28"/>
      <c r="IU402" s="28"/>
    </row>
    <row r="403" s="27" customFormat="1" spans="1:255">
      <c r="A403" s="5" t="s">
        <v>366</v>
      </c>
      <c r="B403" s="5" t="s">
        <v>19</v>
      </c>
      <c r="C403" s="5"/>
      <c r="D403" s="10" t="s">
        <v>369</v>
      </c>
      <c r="E403" s="9">
        <f>SUM(E404)</f>
        <v>38.4</v>
      </c>
      <c r="G403" s="27" t="str">
        <f t="shared" si="17"/>
        <v>22205</v>
      </c>
      <c r="H403" s="27">
        <f t="shared" si="18"/>
        <v>5</v>
      </c>
      <c r="I403" s="27" t="e">
        <v>#N/A</v>
      </c>
      <c r="IT403" s="28"/>
      <c r="IU403" s="28"/>
    </row>
    <row r="404" s="27" customFormat="1" spans="1:255">
      <c r="A404" s="11" t="s">
        <v>366</v>
      </c>
      <c r="B404" s="11" t="s">
        <v>19</v>
      </c>
      <c r="C404" s="11" t="s">
        <v>25</v>
      </c>
      <c r="D404" s="12" t="s">
        <v>370</v>
      </c>
      <c r="E404" s="42">
        <v>38.4</v>
      </c>
      <c r="G404" s="27" t="str">
        <f t="shared" si="17"/>
        <v>2220503</v>
      </c>
      <c r="H404" s="27">
        <f t="shared" si="18"/>
        <v>7</v>
      </c>
      <c r="I404" s="27">
        <v>38.4</v>
      </c>
      <c r="IT404" s="28"/>
      <c r="IU404" s="28"/>
    </row>
    <row r="405" s="27" customFormat="1" spans="1:255">
      <c r="A405" s="5" t="s">
        <v>371</v>
      </c>
      <c r="B405" s="5"/>
      <c r="C405" s="5"/>
      <c r="D405" s="10" t="s">
        <v>372</v>
      </c>
      <c r="E405" s="9">
        <f>E406+E411+E413+E416</f>
        <v>19954.95</v>
      </c>
      <c r="G405" s="27" t="str">
        <f t="shared" si="17"/>
        <v>224</v>
      </c>
      <c r="H405" s="27">
        <f t="shared" si="18"/>
        <v>3</v>
      </c>
      <c r="I405" s="27" t="e">
        <v>#N/A</v>
      </c>
      <c r="IT405" s="28"/>
      <c r="IU405" s="28"/>
    </row>
    <row r="406" s="27" customFormat="1" spans="1:255">
      <c r="A406" s="5" t="s">
        <v>371</v>
      </c>
      <c r="B406" s="5" t="s">
        <v>12</v>
      </c>
      <c r="C406" s="5"/>
      <c r="D406" s="10" t="s">
        <v>373</v>
      </c>
      <c r="E406" s="9">
        <f>SUM(E407:E410)</f>
        <v>2736.27</v>
      </c>
      <c r="G406" s="27" t="str">
        <f t="shared" si="17"/>
        <v>22401</v>
      </c>
      <c r="H406" s="27">
        <f t="shared" si="18"/>
        <v>5</v>
      </c>
      <c r="I406" s="27" t="e">
        <v>#N/A</v>
      </c>
      <c r="IT406" s="28"/>
      <c r="IU406" s="28"/>
    </row>
    <row r="407" s="27" customFormat="1" spans="1:255">
      <c r="A407" s="11" t="s">
        <v>371</v>
      </c>
      <c r="B407" s="11" t="s">
        <v>12</v>
      </c>
      <c r="C407" s="11" t="s">
        <v>12</v>
      </c>
      <c r="D407" s="12" t="s">
        <v>14</v>
      </c>
      <c r="E407" s="42">
        <v>1754.88</v>
      </c>
      <c r="G407" s="27" t="str">
        <f t="shared" si="17"/>
        <v>2240101</v>
      </c>
      <c r="H407" s="27">
        <f t="shared" si="18"/>
        <v>7</v>
      </c>
      <c r="I407" s="27">
        <v>1754.88</v>
      </c>
      <c r="IT407" s="28"/>
      <c r="IU407" s="28"/>
    </row>
    <row r="408" s="27" customFormat="1" spans="1:255">
      <c r="A408" s="11" t="s">
        <v>371</v>
      </c>
      <c r="B408" s="11" t="s">
        <v>12</v>
      </c>
      <c r="C408" s="11" t="s">
        <v>38</v>
      </c>
      <c r="D408" s="12" t="s">
        <v>374</v>
      </c>
      <c r="E408" s="42">
        <v>65</v>
      </c>
      <c r="G408" s="27" t="str">
        <f t="shared" si="17"/>
        <v>2240106</v>
      </c>
      <c r="H408" s="27">
        <f t="shared" si="18"/>
        <v>7</v>
      </c>
      <c r="I408" s="27">
        <v>65</v>
      </c>
      <c r="IT408" s="28"/>
      <c r="IU408" s="28"/>
    </row>
    <row r="409" s="27" customFormat="1" spans="1:255">
      <c r="A409" s="11" t="s">
        <v>371</v>
      </c>
      <c r="B409" s="11" t="s">
        <v>12</v>
      </c>
      <c r="C409" s="11" t="s">
        <v>29</v>
      </c>
      <c r="D409" s="12" t="s">
        <v>30</v>
      </c>
      <c r="E409" s="42">
        <v>788.98</v>
      </c>
      <c r="G409" s="27" t="str">
        <f t="shared" si="17"/>
        <v>2240150</v>
      </c>
      <c r="H409" s="27">
        <f t="shared" si="18"/>
        <v>7</v>
      </c>
      <c r="I409" s="27">
        <v>788.98</v>
      </c>
      <c r="IT409" s="28"/>
      <c r="IU409" s="28"/>
    </row>
    <row r="410" s="27" customFormat="1" spans="1:255">
      <c r="A410" s="11" t="s">
        <v>371</v>
      </c>
      <c r="B410" s="11" t="s">
        <v>12</v>
      </c>
      <c r="C410" s="11" t="s">
        <v>46</v>
      </c>
      <c r="D410" s="12" t="s">
        <v>375</v>
      </c>
      <c r="E410" s="42">
        <v>127.41</v>
      </c>
      <c r="G410" s="27" t="str">
        <f t="shared" si="17"/>
        <v>2240199</v>
      </c>
      <c r="H410" s="27">
        <f t="shared" si="18"/>
        <v>7</v>
      </c>
      <c r="I410" s="27">
        <v>127.41</v>
      </c>
      <c r="IT410" s="28"/>
      <c r="IU410" s="28"/>
    </row>
    <row r="411" s="27" customFormat="1" spans="1:255">
      <c r="A411" s="5" t="s">
        <v>371</v>
      </c>
      <c r="B411" s="5" t="s">
        <v>15</v>
      </c>
      <c r="C411" s="5"/>
      <c r="D411" s="10" t="s">
        <v>376</v>
      </c>
      <c r="E411" s="9">
        <f>SUM(E412)</f>
        <v>5656.09</v>
      </c>
      <c r="G411" s="27" t="str">
        <f t="shared" si="17"/>
        <v>22402</v>
      </c>
      <c r="H411" s="27">
        <f t="shared" si="18"/>
        <v>5</v>
      </c>
      <c r="I411" s="27" t="e">
        <v>#N/A</v>
      </c>
      <c r="IT411" s="28"/>
      <c r="IU411" s="28"/>
    </row>
    <row r="412" s="27" customFormat="1" spans="1:255">
      <c r="A412" s="11" t="s">
        <v>371</v>
      </c>
      <c r="B412" s="11" t="s">
        <v>15</v>
      </c>
      <c r="C412" s="11" t="s">
        <v>12</v>
      </c>
      <c r="D412" s="12" t="s">
        <v>14</v>
      </c>
      <c r="E412" s="42">
        <v>5656.09</v>
      </c>
      <c r="G412" s="27" t="str">
        <f t="shared" si="17"/>
        <v>2240201</v>
      </c>
      <c r="H412" s="27">
        <f t="shared" si="18"/>
        <v>7</v>
      </c>
      <c r="I412" s="27">
        <v>5656.09</v>
      </c>
      <c r="IT412" s="28"/>
      <c r="IU412" s="28"/>
    </row>
    <row r="413" s="27" customFormat="1" spans="1:255">
      <c r="A413" s="5" t="s">
        <v>371</v>
      </c>
      <c r="B413" s="5" t="s">
        <v>19</v>
      </c>
      <c r="C413" s="5"/>
      <c r="D413" s="10" t="s">
        <v>377</v>
      </c>
      <c r="E413" s="9">
        <f>SUM(E414:E415)</f>
        <v>132.59</v>
      </c>
      <c r="G413" s="27" t="str">
        <f t="shared" si="17"/>
        <v>22405</v>
      </c>
      <c r="H413" s="27">
        <f t="shared" si="18"/>
        <v>5</v>
      </c>
      <c r="I413" s="27" t="e">
        <v>#N/A</v>
      </c>
      <c r="IT413" s="28"/>
      <c r="IU413" s="28"/>
    </row>
    <row r="414" s="27" customFormat="1" spans="1:255">
      <c r="A414" s="11" t="s">
        <v>371</v>
      </c>
      <c r="B414" s="11" t="s">
        <v>19</v>
      </c>
      <c r="C414" s="11" t="s">
        <v>12</v>
      </c>
      <c r="D414" s="12" t="s">
        <v>14</v>
      </c>
      <c r="E414" s="42">
        <v>117.39</v>
      </c>
      <c r="G414" s="27" t="str">
        <f t="shared" si="17"/>
        <v>2240501</v>
      </c>
      <c r="H414" s="27">
        <f t="shared" si="18"/>
        <v>7</v>
      </c>
      <c r="I414" s="27">
        <v>117.39</v>
      </c>
      <c r="IT414" s="28"/>
      <c r="IU414" s="28"/>
    </row>
    <row r="415" s="27" customFormat="1" spans="1:255">
      <c r="A415" s="11" t="s">
        <v>371</v>
      </c>
      <c r="B415" s="11" t="s">
        <v>19</v>
      </c>
      <c r="C415" s="11" t="s">
        <v>17</v>
      </c>
      <c r="D415" s="12" t="s">
        <v>378</v>
      </c>
      <c r="E415" s="42">
        <v>15.2</v>
      </c>
      <c r="G415" s="27" t="str">
        <f t="shared" si="17"/>
        <v>2240504</v>
      </c>
      <c r="H415" s="27">
        <f t="shared" si="18"/>
        <v>7</v>
      </c>
      <c r="I415" s="27">
        <v>15.2</v>
      </c>
      <c r="IT415" s="28"/>
      <c r="IU415" s="28"/>
    </row>
    <row r="416" s="27" customFormat="1" spans="1:255">
      <c r="A416" s="5" t="s">
        <v>371</v>
      </c>
      <c r="B416" s="5" t="s">
        <v>46</v>
      </c>
      <c r="C416" s="5"/>
      <c r="D416" s="10" t="s">
        <v>379</v>
      </c>
      <c r="E416" s="9">
        <f>SUM(E417)</f>
        <v>11430</v>
      </c>
      <c r="G416" s="27" t="str">
        <f t="shared" si="17"/>
        <v>22499</v>
      </c>
      <c r="H416" s="27">
        <f t="shared" si="18"/>
        <v>5</v>
      </c>
      <c r="I416" s="27" t="e">
        <v>#N/A</v>
      </c>
      <c r="IT416" s="28"/>
      <c r="IU416" s="28"/>
    </row>
    <row r="417" s="27" customFormat="1" spans="1:256">
      <c r="A417" s="11" t="s">
        <v>371</v>
      </c>
      <c r="B417" s="11" t="s">
        <v>46</v>
      </c>
      <c r="C417" s="11" t="s">
        <v>46</v>
      </c>
      <c r="D417" s="12" t="s">
        <v>380</v>
      </c>
      <c r="E417" s="42">
        <v>11430</v>
      </c>
      <c r="G417" s="27" t="str">
        <f t="shared" si="17"/>
        <v>2249999</v>
      </c>
      <c r="H417" s="27">
        <f t="shared" si="18"/>
        <v>7</v>
      </c>
      <c r="I417" s="27">
        <v>11430</v>
      </c>
      <c r="IT417" s="28"/>
      <c r="IU417" s="28"/>
    </row>
    <row r="418" s="27" customFormat="1" spans="1:256">
      <c r="A418" s="5" t="s">
        <v>381</v>
      </c>
      <c r="B418" s="5"/>
      <c r="C418" s="5"/>
      <c r="D418" s="10" t="s">
        <v>382</v>
      </c>
      <c r="E418" s="9">
        <f>E419</f>
        <v>20000</v>
      </c>
      <c r="G418" s="27" t="str">
        <f t="shared" si="17"/>
        <v>227</v>
      </c>
      <c r="H418" s="27">
        <f t="shared" si="18"/>
        <v>3</v>
      </c>
      <c r="I418" s="27" t="e">
        <v>#N/A</v>
      </c>
      <c r="IT418" s="28"/>
      <c r="IU418" s="28"/>
    </row>
    <row r="419" s="27" customFormat="1" spans="1:256">
      <c r="A419" s="5" t="s">
        <v>381</v>
      </c>
      <c r="B419" s="5"/>
      <c r="C419" s="5"/>
      <c r="D419" s="10" t="s">
        <v>399</v>
      </c>
      <c r="E419" s="9">
        <f>SUM(E420)</f>
        <v>20000</v>
      </c>
      <c r="G419" s="27" t="str">
        <f t="shared" si="17"/>
        <v>227</v>
      </c>
      <c r="H419" s="27">
        <f t="shared" si="18"/>
        <v>3</v>
      </c>
      <c r="I419" s="27" t="e">
        <v>#N/A</v>
      </c>
      <c r="IT419" s="28"/>
      <c r="IU419" s="28"/>
    </row>
    <row r="420" s="27" customFormat="1" spans="1:256">
      <c r="A420" s="11" t="s">
        <v>381</v>
      </c>
      <c r="B420" s="11"/>
      <c r="C420" s="11"/>
      <c r="D420" s="12" t="s">
        <v>400</v>
      </c>
      <c r="E420" s="13">
        <v>20000</v>
      </c>
      <c r="G420" s="27" t="str">
        <f t="shared" si="17"/>
        <v>227</v>
      </c>
      <c r="H420" s="27">
        <f t="shared" si="18"/>
        <v>3</v>
      </c>
      <c r="I420" s="27" t="e">
        <v>#N/A</v>
      </c>
      <c r="IT420" s="28"/>
      <c r="IU420" s="28"/>
    </row>
    <row r="421" s="27" customFormat="1" spans="1:256">
      <c r="A421" s="5" t="s">
        <v>383</v>
      </c>
      <c r="B421" s="5"/>
      <c r="C421" s="5"/>
      <c r="D421" s="10" t="s">
        <v>384</v>
      </c>
      <c r="E421" s="9">
        <f>E422</f>
        <v>587.59</v>
      </c>
      <c r="G421" s="27" t="str">
        <f t="shared" si="17"/>
        <v>229</v>
      </c>
      <c r="H421" s="27">
        <f t="shared" si="18"/>
        <v>3</v>
      </c>
      <c r="I421" s="27" t="e">
        <v>#N/A</v>
      </c>
      <c r="IT421" s="28"/>
      <c r="IU421" s="28"/>
    </row>
    <row r="422" s="27" customFormat="1" spans="1:256">
      <c r="A422" s="5" t="s">
        <v>383</v>
      </c>
      <c r="B422" s="5" t="s">
        <v>15</v>
      </c>
      <c r="C422" s="5"/>
      <c r="D422" s="10" t="s">
        <v>385</v>
      </c>
      <c r="E422" s="9">
        <f>SUM(E423)</f>
        <v>587.59</v>
      </c>
      <c r="G422" s="27" t="str">
        <f t="shared" si="17"/>
        <v>22902</v>
      </c>
      <c r="H422" s="27">
        <f t="shared" si="18"/>
        <v>5</v>
      </c>
      <c r="I422" s="27" t="e">
        <v>#N/A</v>
      </c>
      <c r="IT422" s="28"/>
      <c r="IU422" s="28"/>
    </row>
    <row r="423" s="27" customFormat="1" spans="1:256">
      <c r="A423" s="11" t="s">
        <v>383</v>
      </c>
      <c r="B423" s="11" t="s">
        <v>15</v>
      </c>
      <c r="C423" s="11" t="s">
        <v>12</v>
      </c>
      <c r="D423" s="12" t="s">
        <v>386</v>
      </c>
      <c r="E423" s="42">
        <v>587.59</v>
      </c>
      <c r="G423" s="27" t="str">
        <f t="shared" si="17"/>
        <v>2290201</v>
      </c>
      <c r="H423" s="27">
        <f t="shared" si="18"/>
        <v>7</v>
      </c>
      <c r="I423" s="27">
        <v>587.59</v>
      </c>
      <c r="IT423" s="28"/>
      <c r="IU423" s="28"/>
    </row>
    <row r="424" s="27" customFormat="1" spans="1:256">
      <c r="A424" s="5" t="s">
        <v>387</v>
      </c>
      <c r="B424" s="5"/>
      <c r="C424" s="5"/>
      <c r="D424" s="10" t="s">
        <v>388</v>
      </c>
      <c r="E424" s="9">
        <f>E425</f>
        <v>67900</v>
      </c>
      <c r="G424" s="27" t="str">
        <f t="shared" si="17"/>
        <v>232</v>
      </c>
      <c r="H424" s="27">
        <f t="shared" si="18"/>
        <v>3</v>
      </c>
      <c r="I424" s="27" t="e">
        <v>#N/A</v>
      </c>
      <c r="IT424" s="28"/>
      <c r="IU424" s="28"/>
    </row>
    <row r="425" s="27" customFormat="1" spans="1:256">
      <c r="A425" s="5" t="s">
        <v>387</v>
      </c>
      <c r="B425" s="5" t="s">
        <v>25</v>
      </c>
      <c r="C425" s="5"/>
      <c r="D425" s="10" t="s">
        <v>389</v>
      </c>
      <c r="E425" s="9">
        <f>SUM(E426)</f>
        <v>67900</v>
      </c>
      <c r="G425" s="27" t="str">
        <f t="shared" si="17"/>
        <v>23203</v>
      </c>
      <c r="H425" s="27">
        <f t="shared" si="18"/>
        <v>5</v>
      </c>
      <c r="I425" s="27" t="e">
        <v>#N/A</v>
      </c>
      <c r="IT425" s="28"/>
      <c r="IU425" s="28"/>
    </row>
    <row r="426" s="27" customFormat="1" spans="1:256">
      <c r="A426" s="11" t="s">
        <v>387</v>
      </c>
      <c r="B426" s="11" t="s">
        <v>25</v>
      </c>
      <c r="C426" s="11" t="s">
        <v>46</v>
      </c>
      <c r="D426" s="12" t="s">
        <v>390</v>
      </c>
      <c r="E426" s="42">
        <v>67900</v>
      </c>
      <c r="G426" s="27" t="str">
        <f t="shared" si="17"/>
        <v>2320399</v>
      </c>
      <c r="H426" s="27">
        <f t="shared" si="18"/>
        <v>7</v>
      </c>
      <c r="I426" s="27">
        <v>67900</v>
      </c>
      <c r="IT426" s="28"/>
      <c r="IU426" s="28"/>
    </row>
    <row r="427" s="27" customFormat="1" spans="1:256">
      <c r="IT427" s="28"/>
      <c r="IU427" s="28"/>
      <c r="IV427"/>
    </row>
    <row r="428" s="27" customFormat="1" spans="1:256">
      <c r="IT428" s="28"/>
      <c r="IU428" s="28"/>
      <c r="IV428"/>
    </row>
    <row r="429" s="27" customFormat="1" spans="1:256">
      <c r="A429" s="14">
        <v>2010101</v>
      </c>
      <c r="B429">
        <v>1936.76</v>
      </c>
      <c r="IT429" s="28"/>
      <c r="IU429" s="28"/>
      <c r="IV429"/>
    </row>
    <row r="430" s="27" customFormat="1" spans="1:256">
      <c r="A430" s="14">
        <v>2010102</v>
      </c>
      <c r="B430">
        <v>307.79</v>
      </c>
      <c r="IT430" s="28"/>
      <c r="IU430" s="28"/>
      <c r="IV430"/>
    </row>
    <row r="431" s="27" customFormat="1" spans="1:256">
      <c r="A431" s="14">
        <v>2010104</v>
      </c>
      <c r="B431">
        <v>188.78</v>
      </c>
      <c r="IT431" s="28"/>
      <c r="IU431" s="28"/>
      <c r="IV431"/>
    </row>
    <row r="432" s="27" customFormat="1" spans="1:256">
      <c r="A432" s="14">
        <v>2010105</v>
      </c>
      <c r="B432">
        <v>40</v>
      </c>
      <c r="IT432" s="28"/>
      <c r="IU432" s="28"/>
      <c r="IV432"/>
    </row>
    <row r="433" s="27" customFormat="1" spans="1:256">
      <c r="A433" s="14">
        <v>2010108</v>
      </c>
      <c r="B433">
        <v>188.32</v>
      </c>
      <c r="IT433" s="28"/>
      <c r="IU433" s="28"/>
      <c r="IV433"/>
    </row>
    <row r="434" s="27" customFormat="1" spans="1:256">
      <c r="A434" s="15">
        <v>2010201</v>
      </c>
      <c r="B434">
        <v>1466.81</v>
      </c>
      <c r="IT434" s="28"/>
      <c r="IU434" s="28"/>
      <c r="IV434"/>
    </row>
    <row r="435" s="27" customFormat="1" spans="1:256">
      <c r="A435" s="15">
        <v>2010202</v>
      </c>
      <c r="B435">
        <v>438.77</v>
      </c>
      <c r="IT435" s="28"/>
      <c r="IU435" s="28"/>
      <c r="IV435"/>
    </row>
    <row r="436" s="27" customFormat="1" spans="1:256">
      <c r="A436" s="15">
        <v>2010204</v>
      </c>
      <c r="B436">
        <v>137.34</v>
      </c>
      <c r="IT436" s="28"/>
      <c r="IU436" s="28"/>
      <c r="IV436"/>
    </row>
    <row r="437" s="27" customFormat="1" spans="1:256">
      <c r="A437" s="15">
        <v>2010301</v>
      </c>
      <c r="B437">
        <v>4092.74</v>
      </c>
      <c r="IT437" s="28"/>
      <c r="IU437" s="28"/>
      <c r="IV437"/>
    </row>
    <row r="438" s="27" customFormat="1" spans="1:256">
      <c r="A438" s="15">
        <v>2010302</v>
      </c>
      <c r="B438">
        <v>1507.13</v>
      </c>
      <c r="IT438" s="28"/>
      <c r="IU438" s="28"/>
      <c r="IV438"/>
    </row>
    <row r="439" s="27" customFormat="1" spans="1:256">
      <c r="A439" s="15">
        <v>2010303</v>
      </c>
      <c r="B439">
        <v>101.08</v>
      </c>
      <c r="IT439" s="28"/>
      <c r="IU439" s="28"/>
      <c r="IV439"/>
    </row>
    <row r="440" s="27" customFormat="1" spans="1:256">
      <c r="A440" s="15">
        <v>2010304</v>
      </c>
      <c r="B440">
        <v>156.49</v>
      </c>
      <c r="IT440" s="28"/>
      <c r="IU440" s="28"/>
      <c r="IV440"/>
    </row>
    <row r="441" s="27" customFormat="1" spans="1:256">
      <c r="A441" s="15">
        <v>2010350</v>
      </c>
      <c r="B441">
        <v>2718.57</v>
      </c>
      <c r="IT441" s="28"/>
      <c r="IU441" s="28"/>
      <c r="IV441"/>
    </row>
    <row r="442" s="27" customFormat="1" spans="1:256">
      <c r="A442" s="15">
        <v>2010401</v>
      </c>
      <c r="B442">
        <v>2980.7</v>
      </c>
      <c r="IT442" s="28"/>
      <c r="IU442" s="28"/>
      <c r="IV442"/>
    </row>
    <row r="443" s="27" customFormat="1" spans="1:256">
      <c r="A443" s="15">
        <v>2010402</v>
      </c>
      <c r="B443">
        <v>377.7</v>
      </c>
      <c r="IT443" s="28"/>
      <c r="IU443" s="28"/>
      <c r="IV443"/>
    </row>
    <row r="444" s="27" customFormat="1" spans="1:256">
      <c r="A444" s="15">
        <v>2010450</v>
      </c>
      <c r="B444">
        <v>166.79</v>
      </c>
      <c r="IT444" s="28"/>
      <c r="IU444" s="28"/>
      <c r="IV444"/>
    </row>
    <row r="445" s="27" customFormat="1" spans="1:256">
      <c r="A445" s="15">
        <v>2010501</v>
      </c>
      <c r="B445">
        <v>1023.92</v>
      </c>
      <c r="IT445" s="28"/>
      <c r="IU445" s="28"/>
      <c r="IV445"/>
    </row>
    <row r="446" s="27" customFormat="1" spans="1:256">
      <c r="A446" s="15">
        <v>2010504</v>
      </c>
      <c r="B446">
        <v>4500</v>
      </c>
      <c r="IT446" s="28"/>
      <c r="IU446" s="28"/>
      <c r="IV446"/>
    </row>
    <row r="447" s="27" customFormat="1" spans="1:256">
      <c r="A447" s="15">
        <v>2010505</v>
      </c>
      <c r="B447">
        <v>118.75</v>
      </c>
      <c r="IT447" s="28"/>
      <c r="IU447" s="28"/>
      <c r="IV447"/>
    </row>
    <row r="448" s="27" customFormat="1" spans="1:256">
      <c r="A448" s="15">
        <v>2010507</v>
      </c>
      <c r="B448">
        <v>100</v>
      </c>
      <c r="IT448" s="28"/>
      <c r="IU448" s="28"/>
      <c r="IV448"/>
    </row>
    <row r="449" s="27" customFormat="1" spans="1:256">
      <c r="A449" s="15">
        <v>2010508</v>
      </c>
      <c r="B449">
        <v>271.75</v>
      </c>
      <c r="IT449" s="28"/>
      <c r="IU449" s="28"/>
      <c r="IV449"/>
    </row>
    <row r="450" s="27" customFormat="1" spans="1:256">
      <c r="A450" s="15">
        <v>2010601</v>
      </c>
      <c r="B450">
        <v>3630.45</v>
      </c>
      <c r="IT450" s="28"/>
      <c r="IU450" s="28"/>
      <c r="IV450"/>
    </row>
    <row r="451" s="27" customFormat="1" spans="1:256">
      <c r="A451" s="15">
        <v>2010602</v>
      </c>
      <c r="B451">
        <v>2685.7</v>
      </c>
      <c r="IT451" s="28"/>
      <c r="IU451" s="28"/>
      <c r="IV451"/>
    </row>
    <row r="452" s="27" customFormat="1" spans="1:256">
      <c r="A452" s="15">
        <v>2010710</v>
      </c>
      <c r="B452">
        <v>12082</v>
      </c>
      <c r="IT452" s="28"/>
      <c r="IU452" s="28"/>
      <c r="IV452"/>
    </row>
    <row r="453" s="27" customFormat="1" spans="1:256">
      <c r="A453" s="15">
        <v>2010801</v>
      </c>
      <c r="B453">
        <v>1564.27</v>
      </c>
      <c r="IT453" s="28"/>
      <c r="IU453" s="28"/>
      <c r="IV453"/>
    </row>
    <row r="454" s="27" customFormat="1" spans="1:256">
      <c r="A454" s="15">
        <v>2010804</v>
      </c>
      <c r="B454">
        <v>1010.61</v>
      </c>
      <c r="IT454" s="28"/>
      <c r="IU454" s="28"/>
      <c r="IV454"/>
    </row>
    <row r="455" s="27" customFormat="1" spans="1:256">
      <c r="A455" s="15">
        <v>2011101</v>
      </c>
      <c r="B455">
        <v>5266.91</v>
      </c>
      <c r="IT455" s="28"/>
      <c r="IU455" s="28"/>
      <c r="IV455"/>
    </row>
    <row r="456" s="27" customFormat="1" spans="1:256">
      <c r="A456" s="15">
        <v>2011102</v>
      </c>
      <c r="B456">
        <v>878.73</v>
      </c>
      <c r="IT456" s="28"/>
      <c r="IU456" s="28"/>
      <c r="IV456"/>
    </row>
    <row r="457" s="27" customFormat="1" spans="1:256">
      <c r="A457" s="15">
        <v>2011105</v>
      </c>
      <c r="B457">
        <v>164.99</v>
      </c>
      <c r="IT457" s="28"/>
      <c r="IU457" s="28"/>
      <c r="IV457"/>
    </row>
    <row r="458" s="27" customFormat="1" spans="1:256">
      <c r="A458" s="15">
        <v>2011106</v>
      </c>
      <c r="B458">
        <v>550.53</v>
      </c>
      <c r="IT458" s="28"/>
      <c r="IU458" s="28"/>
      <c r="IV458"/>
    </row>
    <row r="459" s="27" customFormat="1" spans="1:256">
      <c r="A459" s="15">
        <v>2011199</v>
      </c>
      <c r="B459">
        <v>1642</v>
      </c>
      <c r="IT459" s="28"/>
      <c r="IU459" s="28"/>
      <c r="IV459"/>
    </row>
    <row r="460" s="27" customFormat="1" spans="1:256">
      <c r="A460" s="15">
        <v>2011301</v>
      </c>
      <c r="B460">
        <v>1554.51</v>
      </c>
      <c r="IT460" s="28"/>
      <c r="IU460" s="28"/>
      <c r="IV460"/>
    </row>
    <row r="461" s="27" customFormat="1" spans="1:256">
      <c r="A461" s="15">
        <v>2011302</v>
      </c>
      <c r="B461">
        <v>7.6</v>
      </c>
      <c r="IT461" s="28"/>
      <c r="IU461" s="28"/>
      <c r="IV461"/>
    </row>
    <row r="462" s="27" customFormat="1" spans="1:256">
      <c r="A462" s="15">
        <v>2011308</v>
      </c>
      <c r="B462">
        <v>20.9</v>
      </c>
      <c r="IT462" s="28"/>
      <c r="IU462" s="28"/>
      <c r="IV462"/>
    </row>
    <row r="463" s="27" customFormat="1" spans="1:256">
      <c r="A463" s="15">
        <v>2011399</v>
      </c>
      <c r="B463">
        <v>6.16</v>
      </c>
      <c r="IT463" s="28"/>
      <c r="IU463" s="28"/>
      <c r="IV463"/>
    </row>
    <row r="464" s="27" customFormat="1" spans="1:256">
      <c r="A464" s="15">
        <v>2012304</v>
      </c>
      <c r="B464">
        <v>15.95</v>
      </c>
      <c r="IT464" s="28"/>
      <c r="IU464" s="28"/>
      <c r="IV464"/>
    </row>
    <row r="465" s="27" customFormat="1" spans="1:256">
      <c r="A465" s="15">
        <v>2012601</v>
      </c>
      <c r="B465">
        <v>485.95</v>
      </c>
      <c r="IT465" s="28"/>
      <c r="IU465" s="28"/>
      <c r="IV465"/>
    </row>
    <row r="466" s="27" customFormat="1" spans="1:256">
      <c r="A466" s="15">
        <v>2012604</v>
      </c>
      <c r="B466">
        <v>66.88</v>
      </c>
      <c r="IT466" s="28"/>
      <c r="IU466" s="28"/>
      <c r="IV466"/>
    </row>
    <row r="467" s="27" customFormat="1" spans="1:256">
      <c r="A467" s="15">
        <v>2012801</v>
      </c>
      <c r="B467">
        <v>986.19</v>
      </c>
      <c r="IT467" s="28"/>
      <c r="IU467" s="28"/>
      <c r="IV467"/>
    </row>
    <row r="468" s="27" customFormat="1" spans="1:256">
      <c r="A468" s="15">
        <v>2012802</v>
      </c>
      <c r="B468">
        <v>200.64</v>
      </c>
      <c r="IT468" s="28"/>
      <c r="IU468" s="28"/>
      <c r="IV468"/>
    </row>
    <row r="469" s="27" customFormat="1" spans="1:256">
      <c r="A469" s="15">
        <v>2012899</v>
      </c>
      <c r="B469">
        <v>12.8</v>
      </c>
      <c r="IT469" s="28"/>
      <c r="IU469" s="28"/>
      <c r="IV469"/>
    </row>
    <row r="470" s="27" customFormat="1" spans="1:256">
      <c r="A470" s="15">
        <v>2012901</v>
      </c>
      <c r="B470">
        <v>1769.27</v>
      </c>
      <c r="IT470" s="28"/>
      <c r="IU470" s="28"/>
      <c r="IV470"/>
    </row>
    <row r="471" s="27" customFormat="1" spans="1:256">
      <c r="A471" s="15">
        <v>2012902</v>
      </c>
      <c r="B471">
        <v>475.3</v>
      </c>
      <c r="IT471" s="28"/>
      <c r="IU471" s="28"/>
      <c r="IV471"/>
    </row>
    <row r="472" s="27" customFormat="1" spans="1:256">
      <c r="A472" s="15">
        <v>2012950</v>
      </c>
      <c r="B472">
        <v>656.51</v>
      </c>
      <c r="IT472" s="28"/>
      <c r="IU472" s="28"/>
      <c r="IV472"/>
    </row>
    <row r="473" s="27" customFormat="1" spans="1:256">
      <c r="A473" s="15">
        <v>2012999</v>
      </c>
      <c r="B473">
        <v>101.2</v>
      </c>
      <c r="IT473" s="28"/>
      <c r="IU473" s="28"/>
      <c r="IV473"/>
    </row>
    <row r="474" s="27" customFormat="1" spans="1:256">
      <c r="A474" s="15">
        <v>2013101</v>
      </c>
      <c r="B474">
        <v>5573.49</v>
      </c>
      <c r="IT474" s="28"/>
      <c r="IU474" s="28"/>
      <c r="IV474"/>
    </row>
    <row r="475" s="27" customFormat="1" spans="1:256">
      <c r="A475" s="15">
        <v>2013102</v>
      </c>
      <c r="B475">
        <v>669.1</v>
      </c>
      <c r="IT475" s="28"/>
      <c r="IU475" s="28"/>
      <c r="IV475"/>
    </row>
    <row r="476" s="27" customFormat="1" spans="1:256">
      <c r="A476" s="15">
        <v>2013199</v>
      </c>
      <c r="B476">
        <v>1339.31</v>
      </c>
      <c r="IT476" s="28"/>
      <c r="IU476" s="28"/>
      <c r="IV476"/>
    </row>
    <row r="477" s="27" customFormat="1" spans="1:256">
      <c r="A477" s="15">
        <v>2013201</v>
      </c>
      <c r="B477">
        <v>1658.08</v>
      </c>
      <c r="IT477" s="28"/>
      <c r="IU477" s="28"/>
      <c r="IV477"/>
    </row>
    <row r="478" s="27" customFormat="1" spans="1:256">
      <c r="A478" s="15">
        <v>2013202</v>
      </c>
      <c r="B478">
        <v>817.75</v>
      </c>
      <c r="IT478" s="28"/>
      <c r="IU478" s="28"/>
      <c r="IV478"/>
    </row>
    <row r="479" s="27" customFormat="1" spans="1:256">
      <c r="A479" s="15">
        <v>2013299</v>
      </c>
      <c r="B479">
        <v>118.69</v>
      </c>
      <c r="IT479" s="28"/>
      <c r="IU479" s="28"/>
      <c r="IV479"/>
    </row>
    <row r="480" s="27" customFormat="1" spans="1:256">
      <c r="A480" s="15">
        <v>2013301</v>
      </c>
      <c r="B480">
        <v>930.18</v>
      </c>
      <c r="IT480" s="28"/>
      <c r="IU480" s="28"/>
      <c r="IV480"/>
    </row>
    <row r="481" s="27" customFormat="1" spans="1:256">
      <c r="A481" s="15">
        <v>2013302</v>
      </c>
      <c r="B481">
        <v>356.55</v>
      </c>
      <c r="IT481" s="28"/>
      <c r="IU481" s="28"/>
      <c r="IV481"/>
    </row>
    <row r="482" s="27" customFormat="1" spans="1:256">
      <c r="A482" s="15">
        <v>2013350</v>
      </c>
      <c r="B482">
        <v>60.62</v>
      </c>
      <c r="IT482" s="28"/>
      <c r="IU482" s="28"/>
      <c r="IV482"/>
    </row>
    <row r="483" s="27" customFormat="1" spans="1:256">
      <c r="A483" s="15">
        <v>2013399</v>
      </c>
      <c r="B483">
        <v>3.8</v>
      </c>
      <c r="IT483" s="28"/>
      <c r="IU483" s="28"/>
      <c r="IV483"/>
    </row>
    <row r="484" s="27" customFormat="1" spans="1:256">
      <c r="A484" s="15">
        <v>2013401</v>
      </c>
      <c r="B484">
        <v>494.87</v>
      </c>
      <c r="IT484" s="28"/>
      <c r="IU484" s="28"/>
      <c r="IV484"/>
    </row>
    <row r="485" s="27" customFormat="1" spans="1:256">
      <c r="A485" s="15">
        <v>2013402</v>
      </c>
      <c r="B485">
        <v>125.05</v>
      </c>
      <c r="IT485" s="28"/>
      <c r="IU485" s="28"/>
      <c r="IV485"/>
    </row>
    <row r="486" s="27" customFormat="1" spans="1:256">
      <c r="A486" s="15">
        <v>2013404</v>
      </c>
      <c r="B486">
        <v>242.95</v>
      </c>
      <c r="IT486" s="28"/>
      <c r="IU486" s="28"/>
      <c r="IV486"/>
    </row>
    <row r="487" s="27" customFormat="1" spans="1:256">
      <c r="A487" s="15">
        <v>2013405</v>
      </c>
      <c r="B487">
        <v>13.3</v>
      </c>
      <c r="IT487" s="28"/>
      <c r="IU487" s="28"/>
      <c r="IV487"/>
    </row>
    <row r="488" s="27" customFormat="1" spans="1:256">
      <c r="A488" s="15">
        <v>2013499</v>
      </c>
      <c r="B488">
        <v>7.6</v>
      </c>
      <c r="IT488" s="28"/>
      <c r="IU488" s="28"/>
      <c r="IV488"/>
    </row>
    <row r="489" s="27" customFormat="1" spans="1:256">
      <c r="A489" s="15">
        <v>2013602</v>
      </c>
      <c r="B489">
        <v>40</v>
      </c>
      <c r="IT489" s="28"/>
      <c r="IU489" s="28"/>
      <c r="IV489"/>
    </row>
    <row r="490" s="27" customFormat="1" spans="1:256">
      <c r="A490" s="15">
        <v>2013701</v>
      </c>
      <c r="B490">
        <v>358.96</v>
      </c>
      <c r="IT490" s="28"/>
      <c r="IU490" s="28"/>
      <c r="IV490"/>
    </row>
    <row r="491" s="27" customFormat="1" spans="1:256">
      <c r="A491" s="15">
        <v>2013702</v>
      </c>
      <c r="B491">
        <v>204.06</v>
      </c>
      <c r="IT491" s="28"/>
      <c r="IU491" s="28"/>
      <c r="IV491"/>
    </row>
    <row r="492" s="27" customFormat="1" spans="1:256">
      <c r="A492" s="15">
        <v>2013799</v>
      </c>
      <c r="B492">
        <v>31.2</v>
      </c>
      <c r="IT492" s="28"/>
      <c r="IU492" s="28"/>
      <c r="IV492"/>
    </row>
    <row r="493" s="27" customFormat="1" spans="1:256">
      <c r="A493" s="15">
        <v>2013801</v>
      </c>
      <c r="B493">
        <v>7374.85</v>
      </c>
      <c r="IT493" s="28"/>
      <c r="IU493" s="28"/>
      <c r="IV493"/>
    </row>
    <row r="494" s="27" customFormat="1" spans="1:256">
      <c r="A494" s="15">
        <v>2013802</v>
      </c>
      <c r="B494">
        <v>265.64</v>
      </c>
      <c r="IT494" s="28"/>
      <c r="IU494" s="28"/>
      <c r="IV494"/>
    </row>
    <row r="495" s="27" customFormat="1" spans="1:256">
      <c r="A495" s="15">
        <v>2013804</v>
      </c>
      <c r="B495">
        <v>23.09</v>
      </c>
      <c r="IT495" s="28"/>
      <c r="IU495" s="28"/>
      <c r="IV495"/>
    </row>
    <row r="496" s="27" customFormat="1" spans="1:256">
      <c r="A496" s="15">
        <v>2013805</v>
      </c>
      <c r="B496">
        <v>421.89</v>
      </c>
      <c r="IT496" s="28"/>
      <c r="IU496" s="28"/>
      <c r="IV496"/>
    </row>
    <row r="497" s="27" customFormat="1" spans="1:256">
      <c r="A497" s="15">
        <v>2013810</v>
      </c>
      <c r="B497">
        <v>122.6</v>
      </c>
      <c r="IT497" s="28"/>
      <c r="IU497" s="28"/>
      <c r="IV497"/>
    </row>
    <row r="498" s="27" customFormat="1" spans="1:256">
      <c r="A498" s="15">
        <v>2013816</v>
      </c>
      <c r="B498">
        <v>23.09</v>
      </c>
      <c r="IT498" s="28"/>
      <c r="IU498" s="28"/>
      <c r="IV498"/>
    </row>
    <row r="499" s="27" customFormat="1" spans="1:256">
      <c r="A499" s="15">
        <v>2013850</v>
      </c>
      <c r="B499">
        <v>2405.56</v>
      </c>
      <c r="IT499" s="28"/>
      <c r="IU499" s="28"/>
      <c r="IV499"/>
    </row>
    <row r="500" s="27" customFormat="1" spans="1:256">
      <c r="A500" s="15">
        <v>2013901</v>
      </c>
      <c r="B500">
        <v>466.44</v>
      </c>
      <c r="IT500" s="28"/>
      <c r="IU500" s="28"/>
      <c r="IV500"/>
    </row>
    <row r="501" s="27" customFormat="1" spans="1:256">
      <c r="A501" s="15">
        <v>2013902</v>
      </c>
      <c r="B501">
        <v>1119.6</v>
      </c>
      <c r="IT501" s="28"/>
      <c r="IU501" s="28"/>
      <c r="IV501"/>
    </row>
    <row r="502" s="27" customFormat="1" spans="1:256">
      <c r="A502" s="15">
        <v>2014001</v>
      </c>
      <c r="B502">
        <v>553.01</v>
      </c>
      <c r="IT502" s="28"/>
      <c r="IU502" s="28"/>
      <c r="IV502"/>
    </row>
    <row r="503" s="27" customFormat="1" spans="1:256">
      <c r="A503" s="15">
        <v>2014004</v>
      </c>
      <c r="B503">
        <v>540.37</v>
      </c>
      <c r="IT503" s="28"/>
      <c r="IU503" s="28"/>
      <c r="IV503"/>
    </row>
    <row r="504" s="27" customFormat="1" spans="1:256">
      <c r="A504" s="15">
        <v>2014101</v>
      </c>
      <c r="B504">
        <v>969.05</v>
      </c>
      <c r="IT504" s="28"/>
      <c r="IU504" s="28"/>
      <c r="IV504"/>
    </row>
    <row r="505" s="27" customFormat="1" spans="1:256">
      <c r="A505" s="15">
        <v>2014102</v>
      </c>
      <c r="B505">
        <v>917.6</v>
      </c>
      <c r="IT505" s="28"/>
      <c r="IU505" s="28"/>
      <c r="IV505"/>
    </row>
    <row r="506" s="27" customFormat="1" spans="1:256">
      <c r="A506" s="15">
        <v>2019999</v>
      </c>
      <c r="B506">
        <v>68025.9</v>
      </c>
      <c r="IT506" s="28"/>
      <c r="IU506" s="28"/>
      <c r="IV506"/>
    </row>
    <row r="507" s="27" customFormat="1" spans="1:256">
      <c r="A507" s="15">
        <v>2030603</v>
      </c>
      <c r="B507">
        <v>695.5</v>
      </c>
      <c r="IT507" s="28"/>
      <c r="IU507" s="28"/>
      <c r="IV507"/>
    </row>
    <row r="508" s="27" customFormat="1" spans="1:256">
      <c r="A508" s="15">
        <v>2030699</v>
      </c>
      <c r="B508">
        <v>4500</v>
      </c>
      <c r="IT508" s="28"/>
      <c r="IU508" s="28"/>
      <c r="IV508"/>
    </row>
    <row r="509" s="27" customFormat="1" spans="1:256">
      <c r="A509" s="15">
        <v>2039999</v>
      </c>
      <c r="B509">
        <v>641</v>
      </c>
      <c r="IT509" s="28"/>
      <c r="IU509" s="28"/>
      <c r="IV509"/>
    </row>
    <row r="510" s="27" customFormat="1" spans="1:256">
      <c r="A510" s="15">
        <v>2040201</v>
      </c>
      <c r="B510">
        <v>65689.09</v>
      </c>
      <c r="IT510" s="28"/>
      <c r="IU510" s="28"/>
      <c r="IV510"/>
    </row>
    <row r="511" s="27" customFormat="1" spans="1:256">
      <c r="A511" s="15">
        <v>2040202</v>
      </c>
      <c r="B511">
        <v>2023.4</v>
      </c>
      <c r="IT511" s="28"/>
      <c r="IU511" s="28"/>
      <c r="IV511"/>
    </row>
    <row r="512" s="27" customFormat="1" spans="1:256">
      <c r="A512" s="15">
        <v>2040220</v>
      </c>
      <c r="B512">
        <v>1117.5</v>
      </c>
      <c r="IT512" s="28"/>
      <c r="IU512" s="28"/>
      <c r="IV512"/>
    </row>
    <row r="513" s="27" customFormat="1" spans="1:256">
      <c r="A513" s="15">
        <v>2040299</v>
      </c>
      <c r="B513">
        <v>13003.91</v>
      </c>
      <c r="IT513" s="28"/>
      <c r="IU513" s="28"/>
      <c r="IV513"/>
    </row>
    <row r="514" s="27" customFormat="1" spans="1:256">
      <c r="A514" s="15">
        <v>2040302</v>
      </c>
      <c r="B514">
        <v>8</v>
      </c>
      <c r="IT514" s="28"/>
      <c r="IU514" s="28"/>
      <c r="IV514"/>
    </row>
    <row r="515" s="27" customFormat="1" spans="1:256">
      <c r="A515" s="15">
        <v>2040399</v>
      </c>
      <c r="B515">
        <v>340</v>
      </c>
      <c r="IT515" s="28"/>
      <c r="IU515" s="28"/>
      <c r="IV515"/>
    </row>
    <row r="516" s="27" customFormat="1" spans="1:256">
      <c r="A516" s="15">
        <v>2040601</v>
      </c>
      <c r="B516">
        <v>3581.49</v>
      </c>
      <c r="IT516" s="28"/>
      <c r="IU516" s="28"/>
      <c r="IV516"/>
    </row>
    <row r="517" s="27" customFormat="1" spans="1:256">
      <c r="A517" s="15">
        <v>2040602</v>
      </c>
      <c r="B517">
        <v>272</v>
      </c>
      <c r="IT517" s="28"/>
      <c r="IU517" s="28"/>
      <c r="IV517"/>
    </row>
    <row r="518" s="27" customFormat="1" spans="1:256">
      <c r="A518" s="15">
        <v>2040604</v>
      </c>
      <c r="B518">
        <v>70.7</v>
      </c>
      <c r="IT518" s="28"/>
      <c r="IU518" s="28"/>
      <c r="IV518"/>
    </row>
    <row r="519" s="27" customFormat="1" spans="1:256">
      <c r="A519" s="15">
        <v>2040605</v>
      </c>
      <c r="B519">
        <v>164.4</v>
      </c>
      <c r="IT519" s="28"/>
      <c r="IU519" s="28"/>
      <c r="IV519"/>
    </row>
    <row r="520" s="27" customFormat="1" spans="1:256">
      <c r="A520" s="15">
        <v>2040607</v>
      </c>
      <c r="B520">
        <v>16</v>
      </c>
      <c r="IT520" s="28"/>
      <c r="IU520" s="28"/>
      <c r="IV520"/>
    </row>
    <row r="521" s="27" customFormat="1" spans="1:256">
      <c r="A521" s="15">
        <v>2040608</v>
      </c>
      <c r="B521">
        <v>48</v>
      </c>
      <c r="IT521" s="28"/>
      <c r="IU521" s="28"/>
      <c r="IV521"/>
    </row>
    <row r="522" s="27" customFormat="1" spans="1:256">
      <c r="A522" s="15">
        <v>2040612</v>
      </c>
      <c r="B522">
        <v>82</v>
      </c>
      <c r="IT522" s="28"/>
      <c r="IU522" s="28"/>
      <c r="IV522"/>
    </row>
    <row r="523" s="27" customFormat="1" spans="1:256">
      <c r="A523" s="15">
        <v>2040801</v>
      </c>
      <c r="B523">
        <v>3375.34</v>
      </c>
      <c r="IT523" s="28"/>
      <c r="IU523" s="28"/>
      <c r="IV523"/>
    </row>
    <row r="524" s="27" customFormat="1" spans="1:256">
      <c r="A524" s="15">
        <v>2040802</v>
      </c>
      <c r="B524">
        <v>313.28</v>
      </c>
      <c r="IT524" s="28"/>
      <c r="IU524" s="28"/>
      <c r="IV524"/>
    </row>
    <row r="525" s="27" customFormat="1" spans="1:256">
      <c r="A525" s="15">
        <v>2040804</v>
      </c>
      <c r="B525">
        <v>270.18</v>
      </c>
      <c r="IT525" s="28"/>
      <c r="IU525" s="28"/>
      <c r="IV525"/>
    </row>
    <row r="526" s="27" customFormat="1" spans="1:256">
      <c r="A526" s="15">
        <v>2040805</v>
      </c>
      <c r="B526">
        <v>30.64</v>
      </c>
      <c r="IT526" s="28"/>
      <c r="IU526" s="28"/>
      <c r="IV526"/>
    </row>
    <row r="527" s="27" customFormat="1" spans="1:256">
      <c r="A527" s="15">
        <v>2040806</v>
      </c>
      <c r="B527">
        <v>10</v>
      </c>
      <c r="IT527" s="28"/>
      <c r="IU527" s="28"/>
      <c r="IV527"/>
    </row>
    <row r="528" s="27" customFormat="1" spans="1:256">
      <c r="A528" s="15">
        <v>2040899</v>
      </c>
      <c r="B528">
        <v>45</v>
      </c>
      <c r="IT528" s="28"/>
      <c r="IU528" s="28"/>
      <c r="IV528"/>
    </row>
    <row r="529" s="27" customFormat="1" spans="1:256">
      <c r="A529" s="15">
        <v>2049902</v>
      </c>
      <c r="B529">
        <v>19</v>
      </c>
      <c r="IT529" s="28"/>
      <c r="IU529" s="28"/>
      <c r="IV529"/>
    </row>
    <row r="530" s="27" customFormat="1" spans="1:256">
      <c r="A530" s="15">
        <v>2050101</v>
      </c>
      <c r="B530">
        <v>2136.57</v>
      </c>
      <c r="IT530" s="28"/>
      <c r="IU530" s="28"/>
      <c r="IV530"/>
    </row>
    <row r="531" s="27" customFormat="1" spans="1:256">
      <c r="A531" s="15">
        <v>2050199</v>
      </c>
      <c r="B531">
        <v>3140.94</v>
      </c>
      <c r="IT531" s="28"/>
      <c r="IU531" s="28"/>
      <c r="IV531"/>
    </row>
    <row r="532" s="27" customFormat="1" spans="1:256">
      <c r="A532" s="15">
        <v>2050201</v>
      </c>
      <c r="B532">
        <v>4303.81</v>
      </c>
      <c r="IT532" s="28"/>
      <c r="IU532" s="28"/>
      <c r="IV532"/>
    </row>
    <row r="533" s="27" customFormat="1" spans="1:256">
      <c r="A533" s="15">
        <v>2050202</v>
      </c>
      <c r="B533">
        <v>5983.54</v>
      </c>
      <c r="IT533" s="28"/>
      <c r="IU533" s="28"/>
      <c r="IV533"/>
    </row>
    <row r="534" s="27" customFormat="1" spans="1:256">
      <c r="A534" s="15">
        <v>2050203</v>
      </c>
      <c r="B534">
        <v>32413.47</v>
      </c>
      <c r="IT534" s="28"/>
      <c r="IU534" s="28"/>
      <c r="IV534"/>
    </row>
    <row r="535" s="27" customFormat="1" spans="1:256">
      <c r="A535" s="15">
        <v>2050204</v>
      </c>
      <c r="B535">
        <v>44910.13</v>
      </c>
      <c r="IT535" s="28"/>
      <c r="IU535" s="28"/>
      <c r="IV535"/>
    </row>
    <row r="536" s="27" customFormat="1" spans="1:256">
      <c r="A536" s="15">
        <v>2050205</v>
      </c>
      <c r="B536">
        <v>919</v>
      </c>
      <c r="IT536" s="28"/>
      <c r="IU536" s="28"/>
      <c r="IV536"/>
    </row>
    <row r="537" s="27" customFormat="1" spans="1:256">
      <c r="A537" s="15">
        <v>2050299</v>
      </c>
      <c r="B537">
        <v>45499.4</v>
      </c>
      <c r="IT537" s="28"/>
      <c r="IU537" s="28"/>
      <c r="IV537"/>
    </row>
    <row r="538" s="27" customFormat="1" spans="1:256">
      <c r="A538" s="15">
        <v>2050302</v>
      </c>
      <c r="B538">
        <v>6243.47</v>
      </c>
      <c r="IT538" s="28"/>
      <c r="IU538" s="28"/>
      <c r="IV538"/>
    </row>
    <row r="539" s="27" customFormat="1" spans="1:256">
      <c r="A539" s="15">
        <v>2050305</v>
      </c>
      <c r="B539">
        <v>39630.84</v>
      </c>
      <c r="IT539" s="28"/>
      <c r="IU539" s="28"/>
      <c r="IV539"/>
    </row>
    <row r="540" s="27" customFormat="1" spans="1:256">
      <c r="A540" s="15">
        <v>2050404</v>
      </c>
      <c r="B540">
        <v>2062.52</v>
      </c>
      <c r="IT540" s="28"/>
      <c r="IU540" s="28"/>
      <c r="IV540"/>
    </row>
    <row r="541" s="27" customFormat="1" spans="1:256">
      <c r="A541" s="15">
        <v>2050701</v>
      </c>
      <c r="B541">
        <v>2138.4</v>
      </c>
      <c r="IT541" s="28"/>
      <c r="IU541" s="28"/>
      <c r="IV541"/>
    </row>
    <row r="542" s="27" customFormat="1" spans="1:256">
      <c r="A542" s="15">
        <v>2050702</v>
      </c>
      <c r="B542">
        <v>789.33</v>
      </c>
      <c r="IT542" s="28"/>
      <c r="IU542" s="28"/>
      <c r="IV542"/>
    </row>
    <row r="543" s="27" customFormat="1" spans="1:256">
      <c r="A543" s="15">
        <v>2050802</v>
      </c>
      <c r="B543">
        <v>2290.42</v>
      </c>
      <c r="IT543" s="28"/>
      <c r="IU543" s="28"/>
      <c r="IV543"/>
    </row>
    <row r="544" s="27" customFormat="1" spans="1:256">
      <c r="A544" s="15">
        <v>2050999</v>
      </c>
      <c r="B544">
        <v>6451</v>
      </c>
      <c r="IT544" s="28"/>
      <c r="IU544" s="28"/>
      <c r="IV544"/>
    </row>
    <row r="545" s="27" customFormat="1" spans="1:256">
      <c r="A545" s="15">
        <v>2059999</v>
      </c>
      <c r="B545">
        <v>17126.83</v>
      </c>
      <c r="IT545" s="28"/>
      <c r="IU545" s="28"/>
      <c r="IV545"/>
    </row>
    <row r="546" s="27" customFormat="1" spans="1:256">
      <c r="A546" s="15">
        <v>2060101</v>
      </c>
      <c r="B546">
        <v>977.73</v>
      </c>
      <c r="IT546" s="28"/>
      <c r="IU546" s="28"/>
      <c r="IV546"/>
    </row>
    <row r="547" s="27" customFormat="1" spans="1:256">
      <c r="A547" s="15">
        <v>2060199</v>
      </c>
      <c r="B547">
        <v>8443.2</v>
      </c>
      <c r="IT547" s="28"/>
      <c r="IU547" s="28"/>
      <c r="IV547"/>
    </row>
    <row r="548" s="27" customFormat="1" spans="1:256">
      <c r="A548" s="15">
        <v>2060601</v>
      </c>
      <c r="B548">
        <v>222.66</v>
      </c>
      <c r="IT548" s="28"/>
      <c r="IU548" s="28"/>
      <c r="IV548"/>
    </row>
    <row r="549" s="27" customFormat="1" spans="1:256">
      <c r="A549" s="15">
        <v>2060602</v>
      </c>
      <c r="B549">
        <v>86</v>
      </c>
      <c r="IT549" s="28"/>
      <c r="IU549" s="28"/>
      <c r="IV549"/>
    </row>
    <row r="550" s="27" customFormat="1" spans="1:256">
      <c r="A550" s="15">
        <v>2060701</v>
      </c>
      <c r="B550">
        <v>320.96</v>
      </c>
      <c r="IT550" s="28"/>
      <c r="IU550" s="28"/>
      <c r="IV550"/>
    </row>
    <row r="551" s="27" customFormat="1" spans="1:256">
      <c r="A551" s="15">
        <v>2060702</v>
      </c>
      <c r="B551">
        <v>226.85</v>
      </c>
      <c r="IT551" s="28"/>
      <c r="IU551" s="28"/>
      <c r="IV551"/>
    </row>
    <row r="552" s="27" customFormat="1" spans="1:256">
      <c r="A552" s="15">
        <v>2060705</v>
      </c>
      <c r="B552">
        <v>206.62</v>
      </c>
      <c r="IT552" s="28"/>
      <c r="IU552" s="28"/>
      <c r="IV552"/>
    </row>
    <row r="553" s="27" customFormat="1" spans="1:256">
      <c r="A553" s="15">
        <v>2060799</v>
      </c>
      <c r="B553">
        <v>80</v>
      </c>
      <c r="IT553" s="28"/>
      <c r="IU553" s="28"/>
      <c r="IV553"/>
    </row>
    <row r="554" s="27" customFormat="1" spans="1:256">
      <c r="A554" s="15">
        <v>2060999</v>
      </c>
      <c r="B554">
        <v>2000</v>
      </c>
      <c r="IT554" s="28"/>
      <c r="IU554" s="28"/>
      <c r="IV554"/>
    </row>
    <row r="555" s="27" customFormat="1" spans="1:256">
      <c r="A555" s="15">
        <v>2069999</v>
      </c>
      <c r="B555">
        <v>51572</v>
      </c>
      <c r="IT555" s="28"/>
      <c r="IU555" s="28"/>
      <c r="IV555"/>
    </row>
    <row r="556" s="27" customFormat="1" spans="1:256">
      <c r="A556" s="15">
        <v>2070101</v>
      </c>
      <c r="B556">
        <v>1780.99</v>
      </c>
      <c r="IT556" s="28"/>
      <c r="IU556" s="28"/>
      <c r="IV556"/>
    </row>
    <row r="557" s="27" customFormat="1" spans="1:256">
      <c r="A557" s="15">
        <v>2070104</v>
      </c>
      <c r="B557">
        <v>907.29</v>
      </c>
      <c r="IT557" s="28"/>
      <c r="IU557" s="28"/>
      <c r="IV557"/>
    </row>
    <row r="558" s="27" customFormat="1" spans="1:256">
      <c r="A558" s="15">
        <v>2070105</v>
      </c>
      <c r="B558">
        <v>127.23</v>
      </c>
      <c r="IT558" s="28"/>
      <c r="IU558" s="28"/>
      <c r="IV558"/>
    </row>
    <row r="559" s="27" customFormat="1" spans="1:256">
      <c r="A559" s="15">
        <v>2070107</v>
      </c>
      <c r="B559">
        <v>1868.12</v>
      </c>
      <c r="IT559" s="28"/>
      <c r="IU559" s="28"/>
      <c r="IV559"/>
    </row>
    <row r="560" s="27" customFormat="1" spans="1:256">
      <c r="A560" s="15">
        <v>2070108</v>
      </c>
      <c r="B560">
        <v>47.2</v>
      </c>
      <c r="IT560" s="28"/>
      <c r="IU560" s="28"/>
      <c r="IV560"/>
    </row>
    <row r="561" s="27" customFormat="1" spans="1:256">
      <c r="A561" s="15">
        <v>2070109</v>
      </c>
      <c r="B561">
        <v>632.68</v>
      </c>
      <c r="IT561" s="28"/>
      <c r="IU561" s="28"/>
      <c r="IV561"/>
    </row>
    <row r="562" s="27" customFormat="1" spans="1:256">
      <c r="A562" s="15">
        <v>2070111</v>
      </c>
      <c r="B562">
        <v>247.44</v>
      </c>
      <c r="IT562" s="28"/>
      <c r="IU562" s="28"/>
      <c r="IV562"/>
    </row>
    <row r="563" s="27" customFormat="1" spans="1:256">
      <c r="A563" s="15">
        <v>2070112</v>
      </c>
      <c r="B563">
        <v>15.2</v>
      </c>
      <c r="IT563" s="28"/>
      <c r="IU563" s="28"/>
      <c r="IV563"/>
    </row>
    <row r="564" s="27" customFormat="1" spans="1:256">
      <c r="A564" s="15">
        <v>2070199</v>
      </c>
      <c r="B564">
        <v>46817.97</v>
      </c>
      <c r="IT564" s="28"/>
      <c r="IU564" s="28"/>
      <c r="IV564"/>
    </row>
    <row r="565" s="27" customFormat="1" spans="1:256">
      <c r="A565" s="15">
        <v>2070204</v>
      </c>
      <c r="B565">
        <v>235.76</v>
      </c>
      <c r="IT565" s="28"/>
      <c r="IU565" s="28"/>
      <c r="IV565"/>
    </row>
    <row r="566" s="27" customFormat="1" spans="1:256">
      <c r="A566" s="15">
        <v>2070205</v>
      </c>
      <c r="B566">
        <v>605.27</v>
      </c>
      <c r="IT566" s="28"/>
      <c r="IU566" s="28"/>
      <c r="IV566"/>
    </row>
    <row r="567" s="27" customFormat="1" spans="1:256">
      <c r="A567" s="15">
        <v>2070307</v>
      </c>
      <c r="B567">
        <v>909.26</v>
      </c>
      <c r="IT567" s="28"/>
      <c r="IU567" s="28"/>
      <c r="IV567"/>
    </row>
    <row r="568" s="27" customFormat="1" spans="1:256">
      <c r="A568" s="15">
        <v>2070308</v>
      </c>
      <c r="B568">
        <v>314.1</v>
      </c>
      <c r="IT568" s="28"/>
      <c r="IU568" s="28"/>
      <c r="IV568"/>
    </row>
    <row r="569" s="27" customFormat="1" spans="1:256">
      <c r="A569" s="15">
        <v>2070399</v>
      </c>
      <c r="B569">
        <v>98.99</v>
      </c>
      <c r="IT569" s="28"/>
      <c r="IU569" s="28"/>
      <c r="IV569"/>
    </row>
    <row r="570" s="27" customFormat="1" spans="1:256">
      <c r="A570" s="15">
        <v>2070605</v>
      </c>
      <c r="B570">
        <v>1245.12</v>
      </c>
      <c r="IT570" s="28"/>
      <c r="IU570" s="28"/>
      <c r="IV570"/>
    </row>
    <row r="571" s="27" customFormat="1" spans="1:256">
      <c r="A571" s="15">
        <v>2070801</v>
      </c>
      <c r="B571">
        <v>127.96</v>
      </c>
      <c r="IT571" s="28"/>
      <c r="IU571" s="28"/>
      <c r="IV571"/>
    </row>
    <row r="572" s="27" customFormat="1" spans="1:256">
      <c r="A572" s="15">
        <v>2070808</v>
      </c>
      <c r="B572">
        <v>4091.39</v>
      </c>
      <c r="IT572" s="28"/>
      <c r="IU572" s="28"/>
      <c r="IV572"/>
    </row>
    <row r="573" s="27" customFormat="1" spans="1:256">
      <c r="A573" s="15">
        <v>2070899</v>
      </c>
      <c r="B573">
        <v>93.02</v>
      </c>
      <c r="IT573" s="28"/>
      <c r="IU573" s="28"/>
      <c r="IV573"/>
    </row>
    <row r="574" s="27" customFormat="1" spans="1:256">
      <c r="A574" s="15">
        <v>2079999</v>
      </c>
      <c r="B574">
        <v>202.4</v>
      </c>
      <c r="IT574" s="28"/>
      <c r="IU574" s="28"/>
      <c r="IV574"/>
    </row>
    <row r="575" s="27" customFormat="1" spans="1:256">
      <c r="A575" s="15">
        <v>2080101</v>
      </c>
      <c r="B575">
        <v>2507.2</v>
      </c>
      <c r="IT575" s="28"/>
      <c r="IU575" s="28"/>
      <c r="IV575"/>
    </row>
    <row r="576" s="27" customFormat="1" spans="1:256">
      <c r="A576" s="15">
        <v>2080102</v>
      </c>
      <c r="B576">
        <v>102.05</v>
      </c>
      <c r="IT576" s="28"/>
      <c r="IU576" s="28"/>
      <c r="IV576"/>
    </row>
    <row r="577" s="27" customFormat="1" spans="1:256">
      <c r="A577" s="15">
        <v>2080106</v>
      </c>
      <c r="B577">
        <v>623.93</v>
      </c>
      <c r="IT577" s="28"/>
      <c r="IU577" s="28"/>
      <c r="IV577"/>
    </row>
    <row r="578" s="27" customFormat="1" spans="1:256">
      <c r="A578" s="15">
        <v>2080109</v>
      </c>
      <c r="B578">
        <v>1298.97</v>
      </c>
      <c r="IT578" s="28"/>
      <c r="IU578" s="28"/>
      <c r="IV578"/>
    </row>
    <row r="579" s="27" customFormat="1" spans="1:256">
      <c r="A579" s="15">
        <v>2080110</v>
      </c>
      <c r="B579">
        <v>304.91</v>
      </c>
      <c r="IT579" s="28"/>
      <c r="IU579" s="28"/>
      <c r="IV579"/>
    </row>
    <row r="580" s="27" customFormat="1" spans="1:256">
      <c r="A580" s="15">
        <v>2080113</v>
      </c>
      <c r="B580">
        <v>6.84</v>
      </c>
      <c r="IT580" s="28"/>
      <c r="IU580" s="28"/>
      <c r="IV580"/>
    </row>
    <row r="581" s="27" customFormat="1" spans="1:256">
      <c r="A581" s="15">
        <v>2080199</v>
      </c>
      <c r="B581">
        <v>42418.16</v>
      </c>
      <c r="IT581" s="28"/>
      <c r="IU581" s="28"/>
      <c r="IV581"/>
    </row>
    <row r="582" s="27" customFormat="1" spans="1:256">
      <c r="A582" s="15">
        <v>2080201</v>
      </c>
      <c r="B582">
        <v>1342.77</v>
      </c>
      <c r="IT582" s="28"/>
      <c r="IU582" s="28"/>
      <c r="IV582"/>
    </row>
    <row r="583" s="27" customFormat="1" spans="1:256">
      <c r="A583" s="15">
        <v>2080202</v>
      </c>
      <c r="B583">
        <v>307.51</v>
      </c>
      <c r="IT583" s="28"/>
      <c r="IU583" s="28"/>
      <c r="IV583"/>
    </row>
    <row r="584" s="27" customFormat="1" spans="1:256">
      <c r="A584" s="15">
        <v>2080299</v>
      </c>
      <c r="B584">
        <v>140.98</v>
      </c>
      <c r="IT584" s="28"/>
      <c r="IU584" s="28"/>
      <c r="IV584"/>
    </row>
    <row r="585" s="27" customFormat="1" spans="1:256">
      <c r="A585" s="15">
        <v>2080505</v>
      </c>
      <c r="B585">
        <v>35111.796142</v>
      </c>
      <c r="IT585" s="28"/>
      <c r="IU585" s="28"/>
      <c r="IV585"/>
    </row>
    <row r="586" s="27" customFormat="1" spans="1:256">
      <c r="A586" s="15">
        <v>2080506</v>
      </c>
      <c r="B586">
        <v>15996.918071</v>
      </c>
      <c r="IT586" s="28"/>
      <c r="IU586" s="28"/>
      <c r="IV586"/>
    </row>
    <row r="587" s="27" customFormat="1" spans="1:256">
      <c r="A587" s="15">
        <v>2080507</v>
      </c>
      <c r="B587">
        <v>35500</v>
      </c>
      <c r="IT587" s="28"/>
      <c r="IU587" s="28"/>
      <c r="IV587"/>
    </row>
    <row r="588" s="27" customFormat="1" spans="1:256">
      <c r="A588" s="15">
        <v>2080599</v>
      </c>
      <c r="B588">
        <v>1008</v>
      </c>
      <c r="IT588" s="28"/>
      <c r="IU588" s="28"/>
      <c r="IV588"/>
    </row>
    <row r="589" s="27" customFormat="1" spans="1:256">
      <c r="A589" s="15">
        <v>2080799</v>
      </c>
      <c r="B589">
        <v>1250</v>
      </c>
      <c r="IT589" s="28"/>
      <c r="IU589" s="28"/>
      <c r="IV589"/>
    </row>
    <row r="590" s="27" customFormat="1" spans="1:256">
      <c r="A590" s="15">
        <v>2080899</v>
      </c>
      <c r="B590">
        <v>4266</v>
      </c>
      <c r="IT590" s="28"/>
      <c r="IU590" s="28"/>
      <c r="IV590"/>
    </row>
    <row r="591" s="27" customFormat="1" spans="1:256">
      <c r="A591" s="15">
        <v>2080902</v>
      </c>
      <c r="B591">
        <v>359.1</v>
      </c>
      <c r="IT591" s="28"/>
      <c r="IU591" s="28"/>
      <c r="IV591"/>
    </row>
    <row r="592" s="27" customFormat="1" spans="1:256">
      <c r="A592" s="15">
        <v>2080903</v>
      </c>
      <c r="B592">
        <v>801.4</v>
      </c>
      <c r="IT592" s="28"/>
      <c r="IU592" s="28"/>
      <c r="IV592"/>
    </row>
    <row r="593" s="27" customFormat="1" spans="1:256">
      <c r="A593" s="15">
        <v>2080999</v>
      </c>
      <c r="B593">
        <v>4726</v>
      </c>
      <c r="IT593" s="28"/>
      <c r="IU593" s="28"/>
      <c r="IV593"/>
    </row>
    <row r="594" s="27" customFormat="1" spans="1:256">
      <c r="A594" s="15">
        <v>2081002</v>
      </c>
      <c r="B594">
        <v>24.32</v>
      </c>
      <c r="IT594" s="28"/>
      <c r="IU594" s="28"/>
      <c r="IV594"/>
    </row>
    <row r="595" s="27" customFormat="1" spans="1:256">
      <c r="A595" s="15">
        <v>2081004</v>
      </c>
      <c r="B595">
        <v>917.89</v>
      </c>
      <c r="IT595" s="28"/>
      <c r="IU595" s="28"/>
      <c r="IV595"/>
    </row>
    <row r="596" s="27" customFormat="1" spans="1:256">
      <c r="A596" s="15">
        <v>2081005</v>
      </c>
      <c r="B596">
        <v>1767.68</v>
      </c>
      <c r="IT596" s="28"/>
      <c r="IU596" s="28"/>
      <c r="IV596"/>
    </row>
    <row r="597" s="27" customFormat="1" spans="1:256">
      <c r="A597" s="15">
        <v>2081101</v>
      </c>
      <c r="B597">
        <v>580.8</v>
      </c>
      <c r="IT597" s="28"/>
      <c r="IU597" s="28"/>
      <c r="IV597"/>
    </row>
    <row r="598" s="27" customFormat="1" spans="1:256">
      <c r="A598" s="15">
        <v>2081104</v>
      </c>
      <c r="B598">
        <v>43.78</v>
      </c>
      <c r="IT598" s="28"/>
      <c r="IU598" s="28"/>
      <c r="IV598"/>
    </row>
    <row r="599" s="27" customFormat="1" spans="1:256">
      <c r="A599" s="15">
        <v>2081107</v>
      </c>
      <c r="B599">
        <v>270</v>
      </c>
      <c r="IT599" s="28"/>
      <c r="IU599" s="28"/>
      <c r="IV599"/>
    </row>
    <row r="600" s="27" customFormat="1" spans="1:256">
      <c r="A600" s="15">
        <v>2081199</v>
      </c>
      <c r="B600">
        <v>1768</v>
      </c>
      <c r="IT600" s="28"/>
      <c r="IU600" s="28"/>
      <c r="IV600"/>
    </row>
    <row r="601" s="27" customFormat="1" spans="1:256">
      <c r="A601" s="15">
        <v>2081901</v>
      </c>
      <c r="B601">
        <v>4350</v>
      </c>
      <c r="IT601" s="28"/>
      <c r="IU601" s="28"/>
      <c r="IV601"/>
    </row>
    <row r="602" s="27" customFormat="1" spans="1:256">
      <c r="A602" s="15">
        <v>2082002</v>
      </c>
      <c r="B602">
        <v>479.6</v>
      </c>
      <c r="IT602" s="28"/>
      <c r="IU602" s="28"/>
      <c r="IV602"/>
    </row>
    <row r="603" s="27" customFormat="1" spans="1:256">
      <c r="A603" s="15">
        <v>2082699</v>
      </c>
      <c r="B603">
        <v>300</v>
      </c>
      <c r="IT603" s="28"/>
      <c r="IU603" s="28"/>
      <c r="IV603"/>
    </row>
    <row r="604" s="27" customFormat="1" spans="1:256">
      <c r="A604" s="15">
        <v>2082702</v>
      </c>
      <c r="B604">
        <v>21.16</v>
      </c>
      <c r="IT604" s="28"/>
      <c r="IU604" s="28"/>
      <c r="IV604"/>
    </row>
    <row r="605" s="27" customFormat="1" spans="1:256">
      <c r="A605" s="15">
        <v>2082799</v>
      </c>
      <c r="B605">
        <v>4280</v>
      </c>
      <c r="IT605" s="28"/>
      <c r="IU605" s="28"/>
      <c r="IV605"/>
    </row>
    <row r="606" s="27" customFormat="1" spans="1:256">
      <c r="A606" s="15">
        <v>2082801</v>
      </c>
      <c r="B606">
        <v>826.2</v>
      </c>
      <c r="IT606" s="28"/>
      <c r="IU606" s="28"/>
      <c r="IV606"/>
    </row>
    <row r="607" s="27" customFormat="1" spans="1:256">
      <c r="A607" s="15">
        <v>2082805</v>
      </c>
      <c r="B607">
        <v>434.18</v>
      </c>
      <c r="IT607" s="28"/>
      <c r="IU607" s="28"/>
      <c r="IV607"/>
    </row>
    <row r="608" s="27" customFormat="1" spans="1:256">
      <c r="A608" s="15">
        <v>2082899</v>
      </c>
      <c r="B608">
        <v>337.1</v>
      </c>
      <c r="IT608" s="28"/>
      <c r="IU608" s="28"/>
      <c r="IV608"/>
    </row>
    <row r="609" s="27" customFormat="1" spans="1:256">
      <c r="A609" s="15">
        <v>2089999</v>
      </c>
      <c r="B609">
        <v>2085.86</v>
      </c>
      <c r="IT609" s="28"/>
      <c r="IU609" s="28"/>
      <c r="IV609"/>
    </row>
    <row r="610" s="27" customFormat="1" spans="1:256">
      <c r="A610" s="15">
        <v>2100101</v>
      </c>
      <c r="B610">
        <v>1955.63</v>
      </c>
      <c r="IT610" s="28"/>
      <c r="IU610" s="28"/>
      <c r="IV610"/>
    </row>
    <row r="611" s="27" customFormat="1" spans="1:256">
      <c r="A611" s="15">
        <v>2100199</v>
      </c>
      <c r="B611">
        <v>517.52</v>
      </c>
      <c r="IT611" s="28"/>
      <c r="IU611" s="28"/>
      <c r="IV611"/>
    </row>
    <row r="612" s="27" customFormat="1" spans="1:256">
      <c r="A612" s="15">
        <v>2100201</v>
      </c>
      <c r="B612">
        <v>4414.21</v>
      </c>
      <c r="IT612" s="28"/>
      <c r="IU612" s="28"/>
      <c r="IV612"/>
    </row>
    <row r="613" s="27" customFormat="1" spans="1:256">
      <c r="A613" s="15">
        <v>2100202</v>
      </c>
      <c r="B613">
        <v>816.62</v>
      </c>
      <c r="IT613" s="28"/>
      <c r="IU613" s="28"/>
      <c r="IV613"/>
    </row>
    <row r="614" s="27" customFormat="1" spans="1:256">
      <c r="A614" s="15">
        <v>2100203</v>
      </c>
      <c r="B614">
        <v>2485.41</v>
      </c>
      <c r="IT614" s="28"/>
      <c r="IU614" s="28"/>
      <c r="IV614"/>
    </row>
    <row r="615" s="27" customFormat="1" spans="1:256">
      <c r="A615" s="15">
        <v>2100205</v>
      </c>
      <c r="B615">
        <v>2187.97</v>
      </c>
      <c r="IT615" s="28"/>
      <c r="IU615" s="28"/>
      <c r="IV615"/>
    </row>
    <row r="616" s="27" customFormat="1" spans="1:256">
      <c r="A616" s="15">
        <v>2100401</v>
      </c>
      <c r="B616">
        <v>2724.67</v>
      </c>
      <c r="IT616" s="28"/>
      <c r="IU616" s="28"/>
      <c r="IV616"/>
    </row>
    <row r="617" s="27" customFormat="1" spans="1:256">
      <c r="A617" s="15">
        <v>2100402</v>
      </c>
      <c r="B617">
        <v>406.44</v>
      </c>
      <c r="IT617" s="28"/>
      <c r="IU617" s="28"/>
      <c r="IV617"/>
    </row>
    <row r="618" s="27" customFormat="1" spans="1:256">
      <c r="A618" s="15">
        <v>2100403</v>
      </c>
      <c r="B618">
        <v>1194.56</v>
      </c>
      <c r="IT618" s="28"/>
      <c r="IU618" s="28"/>
      <c r="IV618"/>
    </row>
    <row r="619" s="27" customFormat="1" spans="1:256">
      <c r="A619" s="15">
        <v>2100406</v>
      </c>
      <c r="B619">
        <v>4490.38</v>
      </c>
      <c r="IT619" s="28"/>
      <c r="IU619" s="28"/>
      <c r="IV619"/>
    </row>
    <row r="620" s="27" customFormat="1" spans="1:256">
      <c r="A620" s="15">
        <v>2100408</v>
      </c>
      <c r="B620">
        <v>2000</v>
      </c>
      <c r="IT620" s="28"/>
      <c r="IU620" s="28"/>
      <c r="IV620"/>
    </row>
    <row r="621" s="27" customFormat="1" spans="1:256">
      <c r="A621" s="15">
        <v>2100409</v>
      </c>
      <c r="B621">
        <v>419.6</v>
      </c>
      <c r="IT621" s="28"/>
      <c r="IU621" s="28"/>
      <c r="IV621"/>
    </row>
    <row r="622" s="27" customFormat="1" spans="1:256">
      <c r="A622" s="15">
        <v>2100410</v>
      </c>
      <c r="B622">
        <v>1000</v>
      </c>
      <c r="IT622" s="28"/>
      <c r="IU622" s="28"/>
      <c r="IV622"/>
    </row>
    <row r="623" s="27" customFormat="1" spans="1:256">
      <c r="A623" s="15">
        <v>2100499</v>
      </c>
      <c r="B623">
        <v>447.6</v>
      </c>
      <c r="IT623" s="28"/>
      <c r="IU623" s="28"/>
      <c r="IV623"/>
    </row>
    <row r="624" s="27" customFormat="1" spans="1:256">
      <c r="A624" s="15">
        <v>2100717</v>
      </c>
      <c r="B624">
        <v>1112</v>
      </c>
      <c r="IT624" s="28"/>
      <c r="IU624" s="28"/>
      <c r="IV624"/>
    </row>
    <row r="625" s="27" customFormat="1" spans="1:256">
      <c r="A625" s="15">
        <v>2100799</v>
      </c>
      <c r="B625">
        <v>5003</v>
      </c>
      <c r="IT625" s="28"/>
      <c r="IU625" s="28"/>
      <c r="IV625"/>
    </row>
    <row r="626" s="27" customFormat="1" spans="1:256">
      <c r="A626" s="15">
        <v>2101101</v>
      </c>
      <c r="B626">
        <v>7858.06</v>
      </c>
      <c r="IT626" s="28"/>
      <c r="IU626" s="28"/>
      <c r="IV626"/>
    </row>
    <row r="627" s="27" customFormat="1" spans="1:256">
      <c r="A627" s="15">
        <v>2101102</v>
      </c>
      <c r="B627">
        <v>2772.465787</v>
      </c>
      <c r="IT627" s="28"/>
      <c r="IU627" s="28"/>
      <c r="IV627"/>
    </row>
    <row r="628" s="27" customFormat="1" spans="1:256">
      <c r="A628" s="15">
        <v>2101103</v>
      </c>
      <c r="B628">
        <v>544.11</v>
      </c>
      <c r="IT628" s="28"/>
      <c r="IU628" s="28"/>
      <c r="IV628"/>
    </row>
    <row r="629" s="27" customFormat="1" spans="1:256">
      <c r="A629" s="15">
        <v>2101199</v>
      </c>
      <c r="B629">
        <v>28388.77</v>
      </c>
      <c r="IT629" s="28"/>
      <c r="IU629" s="28"/>
      <c r="IV629"/>
    </row>
    <row r="630" s="27" customFormat="1" spans="1:256">
      <c r="A630" s="15">
        <v>2101201</v>
      </c>
      <c r="B630">
        <v>7000</v>
      </c>
      <c r="IT630" s="28"/>
      <c r="IU630" s="28"/>
      <c r="IV630"/>
    </row>
    <row r="631" s="27" customFormat="1" spans="1:256">
      <c r="A631" s="15">
        <v>2101501</v>
      </c>
      <c r="B631">
        <v>834.54</v>
      </c>
      <c r="IT631" s="28"/>
      <c r="IU631" s="28"/>
      <c r="IV631"/>
    </row>
    <row r="632" s="27" customFormat="1" spans="1:256">
      <c r="A632" s="15">
        <v>2101502</v>
      </c>
      <c r="B632">
        <v>594.03</v>
      </c>
      <c r="IT632" s="28"/>
      <c r="IU632" s="28"/>
      <c r="IV632"/>
    </row>
    <row r="633" s="27" customFormat="1" spans="1:256">
      <c r="A633" s="15">
        <v>2101550</v>
      </c>
      <c r="B633">
        <v>95.5</v>
      </c>
      <c r="IT633" s="28"/>
      <c r="IU633" s="28"/>
      <c r="IV633"/>
    </row>
    <row r="634" s="27" customFormat="1" spans="1:256">
      <c r="A634" s="15">
        <v>2101599</v>
      </c>
      <c r="B634">
        <v>4</v>
      </c>
      <c r="IT634" s="28"/>
      <c r="IU634" s="28"/>
      <c r="IV634"/>
    </row>
    <row r="635" s="27" customFormat="1" spans="1:256">
      <c r="A635" s="15">
        <v>2101902</v>
      </c>
      <c r="B635">
        <v>260</v>
      </c>
      <c r="IT635" s="28"/>
      <c r="IU635" s="28"/>
      <c r="IV635"/>
    </row>
    <row r="636" s="27" customFormat="1" spans="1:256">
      <c r="A636" s="15">
        <v>2109999</v>
      </c>
      <c r="B636">
        <v>254.21</v>
      </c>
      <c r="IT636" s="28"/>
      <c r="IU636" s="28"/>
      <c r="IV636"/>
    </row>
    <row r="637" s="27" customFormat="1" spans="1:256">
      <c r="A637" s="15">
        <v>2110101</v>
      </c>
      <c r="B637">
        <v>11936.89</v>
      </c>
      <c r="IT637" s="28"/>
      <c r="IU637" s="28"/>
      <c r="IV637"/>
    </row>
    <row r="638" s="27" customFormat="1" spans="1:256">
      <c r="A638" s="15">
        <v>2110102</v>
      </c>
      <c r="B638">
        <v>838.37</v>
      </c>
      <c r="IT638" s="28"/>
      <c r="IU638" s="28"/>
      <c r="IV638"/>
    </row>
    <row r="639" s="27" customFormat="1" spans="1:256">
      <c r="A639" s="15">
        <v>2110203</v>
      </c>
      <c r="B639">
        <v>99.7</v>
      </c>
      <c r="IT639" s="28"/>
      <c r="IU639" s="28"/>
      <c r="IV639"/>
    </row>
    <row r="640" s="27" customFormat="1" spans="1:256">
      <c r="A640" s="15">
        <v>2111101</v>
      </c>
      <c r="B640">
        <v>16.8</v>
      </c>
      <c r="IT640" s="28"/>
      <c r="IU640" s="28"/>
      <c r="IV640"/>
    </row>
    <row r="641" s="27" customFormat="1" spans="1:256">
      <c r="A641" s="15">
        <v>2111450</v>
      </c>
      <c r="B641">
        <v>104.59</v>
      </c>
      <c r="IT641" s="28"/>
      <c r="IU641" s="28"/>
      <c r="IV641"/>
    </row>
    <row r="642" s="27" customFormat="1" spans="1:256">
      <c r="A642" s="15">
        <v>2111499</v>
      </c>
      <c r="B642">
        <v>2007.6</v>
      </c>
      <c r="IT642" s="28"/>
      <c r="IU642" s="28"/>
      <c r="IV642"/>
    </row>
    <row r="643" s="27" customFormat="1" spans="1:256">
      <c r="A643" s="15">
        <v>2120101</v>
      </c>
      <c r="B643">
        <v>3467.35</v>
      </c>
      <c r="IT643" s="28"/>
      <c r="IU643" s="28"/>
      <c r="IV643"/>
    </row>
    <row r="644" s="27" customFormat="1" spans="1:256">
      <c r="A644" s="15">
        <v>2120102</v>
      </c>
      <c r="B644">
        <v>22.8</v>
      </c>
      <c r="IT644" s="28"/>
      <c r="IU644" s="28"/>
      <c r="IV644"/>
    </row>
    <row r="645" s="27" customFormat="1" spans="1:256">
      <c r="A645" s="15">
        <v>2120104</v>
      </c>
      <c r="B645">
        <v>651.2</v>
      </c>
      <c r="IT645" s="28"/>
      <c r="IU645" s="28"/>
      <c r="IV645"/>
    </row>
    <row r="646" s="27" customFormat="1" spans="1:256">
      <c r="A646" s="15">
        <v>2120199</v>
      </c>
      <c r="B646">
        <v>10436.35</v>
      </c>
      <c r="IT646" s="28"/>
      <c r="IU646" s="28"/>
      <c r="IV646"/>
    </row>
    <row r="647" s="27" customFormat="1" spans="1:256">
      <c r="A647" s="15">
        <v>2120399</v>
      </c>
      <c r="B647">
        <v>117801.96</v>
      </c>
      <c r="IT647" s="28"/>
      <c r="IU647" s="28"/>
      <c r="IV647"/>
    </row>
    <row r="648" s="27" customFormat="1" spans="1:256">
      <c r="A648" s="15">
        <v>2120501</v>
      </c>
      <c r="B648">
        <v>7973.65</v>
      </c>
      <c r="IT648" s="28"/>
      <c r="IU648" s="28"/>
      <c r="IV648"/>
    </row>
    <row r="649" s="27" customFormat="1" spans="1:256">
      <c r="A649" s="15">
        <v>2120601</v>
      </c>
      <c r="B649">
        <v>1600.44</v>
      </c>
      <c r="IT649" s="28"/>
      <c r="IU649" s="28"/>
      <c r="IV649"/>
    </row>
    <row r="650" s="27" customFormat="1" spans="1:256">
      <c r="A650" s="15">
        <v>2129999</v>
      </c>
      <c r="B650">
        <v>302.87</v>
      </c>
      <c r="IT650" s="28"/>
      <c r="IU650" s="28"/>
      <c r="IV650"/>
    </row>
    <row r="651" s="27" customFormat="1" spans="1:256">
      <c r="A651" s="15">
        <v>2130101</v>
      </c>
      <c r="B651">
        <v>2585.67</v>
      </c>
      <c r="IT651" s="28"/>
      <c r="IU651" s="28"/>
      <c r="IV651"/>
    </row>
    <row r="652" s="27" customFormat="1" spans="1:256">
      <c r="A652" s="15">
        <v>2130102</v>
      </c>
      <c r="B652">
        <v>59.47</v>
      </c>
      <c r="IT652" s="28"/>
      <c r="IU652" s="28"/>
      <c r="IV652"/>
    </row>
    <row r="653" s="27" customFormat="1" spans="1:256">
      <c r="A653" s="15">
        <v>2130104</v>
      </c>
      <c r="B653">
        <v>4800.78</v>
      </c>
      <c r="IT653" s="28"/>
      <c r="IU653" s="28"/>
      <c r="IV653"/>
    </row>
    <row r="654" s="27" customFormat="1" spans="1:256">
      <c r="A654" s="15">
        <v>2130124</v>
      </c>
      <c r="B654">
        <v>480</v>
      </c>
      <c r="IT654" s="28"/>
      <c r="IU654" s="28"/>
      <c r="IV654"/>
    </row>
    <row r="655" s="27" customFormat="1" spans="1:256">
      <c r="A655" s="15">
        <v>2130199</v>
      </c>
      <c r="B655">
        <v>33792.66</v>
      </c>
      <c r="IT655" s="28"/>
      <c r="IU655" s="28"/>
      <c r="IV655"/>
    </row>
    <row r="656" s="27" customFormat="1" spans="1:256">
      <c r="A656" s="15">
        <v>2130201</v>
      </c>
      <c r="B656">
        <v>1468.99</v>
      </c>
      <c r="IT656" s="28"/>
      <c r="IU656" s="28"/>
      <c r="IV656"/>
    </row>
    <row r="657" s="27" customFormat="1" spans="1:256">
      <c r="A657" s="15">
        <v>2130202</v>
      </c>
      <c r="B657">
        <v>83.6</v>
      </c>
      <c r="IT657" s="28"/>
      <c r="IU657" s="28"/>
      <c r="IV657"/>
    </row>
    <row r="658" s="27" customFormat="1" spans="1:256">
      <c r="A658" s="15">
        <v>2130204</v>
      </c>
      <c r="B658">
        <v>918.17</v>
      </c>
      <c r="IT658" s="28"/>
      <c r="IU658" s="28"/>
      <c r="IV658"/>
    </row>
    <row r="659" s="27" customFormat="1" spans="1:256">
      <c r="A659" s="15">
        <v>2130234</v>
      </c>
      <c r="B659">
        <v>600</v>
      </c>
      <c r="IT659" s="28"/>
      <c r="IU659" s="28"/>
      <c r="IV659"/>
    </row>
    <row r="660" s="27" customFormat="1" spans="1:256">
      <c r="A660" s="15">
        <v>2130301</v>
      </c>
      <c r="B660">
        <v>1932.23</v>
      </c>
      <c r="IT660" s="28"/>
      <c r="IU660" s="28"/>
      <c r="IV660"/>
    </row>
    <row r="661" s="27" customFormat="1" spans="1:256">
      <c r="A661" s="15">
        <v>2130304</v>
      </c>
      <c r="B661">
        <v>39.52</v>
      </c>
      <c r="IT661" s="28"/>
      <c r="IU661" s="28"/>
      <c r="IV661"/>
    </row>
    <row r="662" s="27" customFormat="1" spans="1:256">
      <c r="A662" s="15">
        <v>2130306</v>
      </c>
      <c r="B662">
        <v>47.88</v>
      </c>
      <c r="IT662" s="28"/>
      <c r="IU662" s="28"/>
      <c r="IV662"/>
    </row>
    <row r="663" s="27" customFormat="1" spans="1:256">
      <c r="A663" s="15">
        <v>2130313</v>
      </c>
      <c r="B663">
        <v>55.2</v>
      </c>
      <c r="IT663" s="28"/>
      <c r="IU663" s="28"/>
      <c r="IV663"/>
    </row>
    <row r="664" s="27" customFormat="1" spans="1:256">
      <c r="A664" s="15">
        <v>2130314</v>
      </c>
      <c r="B664">
        <v>38</v>
      </c>
      <c r="IT664" s="28"/>
      <c r="IU664" s="28"/>
      <c r="IV664"/>
    </row>
    <row r="665" s="27" customFormat="1" spans="1:256">
      <c r="A665" s="15">
        <v>2130399</v>
      </c>
      <c r="B665">
        <v>2055.3</v>
      </c>
      <c r="IT665" s="28"/>
      <c r="IU665" s="28"/>
      <c r="IV665"/>
    </row>
    <row r="666" s="27" customFormat="1" spans="1:256">
      <c r="A666" s="15">
        <v>2130599</v>
      </c>
      <c r="B666">
        <v>10163</v>
      </c>
      <c r="IT666" s="28"/>
      <c r="IU666" s="28"/>
      <c r="IV666"/>
    </row>
    <row r="667" s="27" customFormat="1" spans="1:256">
      <c r="A667" s="15">
        <v>2130804</v>
      </c>
      <c r="B667">
        <v>224</v>
      </c>
      <c r="IT667" s="28"/>
      <c r="IU667" s="28"/>
      <c r="IV667"/>
    </row>
    <row r="668" s="27" customFormat="1" spans="1:256">
      <c r="A668" s="15">
        <v>2139999</v>
      </c>
      <c r="B668">
        <v>995.2</v>
      </c>
      <c r="IT668" s="28"/>
      <c r="IU668" s="28"/>
      <c r="IV668"/>
    </row>
    <row r="669" s="27" customFormat="1" spans="1:256">
      <c r="A669" s="15">
        <v>2140101</v>
      </c>
      <c r="B669">
        <v>2097.96</v>
      </c>
      <c r="IT669" s="28"/>
      <c r="IU669" s="28"/>
      <c r="IV669"/>
    </row>
    <row r="670" s="27" customFormat="1" spans="1:256">
      <c r="A670" s="15">
        <v>2140102</v>
      </c>
      <c r="B670">
        <v>258.9</v>
      </c>
      <c r="IT670" s="28"/>
      <c r="IU670" s="28"/>
      <c r="IV670"/>
    </row>
    <row r="671" s="27" customFormat="1" spans="1:256">
      <c r="A671" s="15">
        <v>2140106</v>
      </c>
      <c r="B671">
        <v>244.15</v>
      </c>
      <c r="IT671" s="28"/>
      <c r="IU671" s="28"/>
      <c r="IV671"/>
    </row>
    <row r="672" s="27" customFormat="1" spans="1:256">
      <c r="A672" s="15">
        <v>2140136</v>
      </c>
      <c r="B672">
        <v>1020.61</v>
      </c>
      <c r="IT672" s="28"/>
      <c r="IU672" s="28"/>
      <c r="IV672"/>
    </row>
    <row r="673" s="27" customFormat="1" spans="1:256">
      <c r="A673" s="15">
        <v>2140199</v>
      </c>
      <c r="B673">
        <v>7694.19</v>
      </c>
      <c r="IT673" s="28"/>
      <c r="IU673" s="28"/>
      <c r="IV673"/>
    </row>
    <row r="674" s="27" customFormat="1" spans="1:256">
      <c r="A674" s="14">
        <v>2150199</v>
      </c>
      <c r="B674">
        <v>2600</v>
      </c>
      <c r="IT674" s="28"/>
      <c r="IU674" s="28"/>
      <c r="IV674"/>
    </row>
    <row r="675" s="27" customFormat="1" spans="1:256">
      <c r="A675" s="15">
        <v>2150201</v>
      </c>
      <c r="B675">
        <v>1788.71</v>
      </c>
      <c r="IT675" s="28"/>
      <c r="IU675" s="28"/>
      <c r="IV675"/>
    </row>
    <row r="676" s="27" customFormat="1" spans="1:256">
      <c r="A676" s="15">
        <v>2150202</v>
      </c>
      <c r="B676">
        <v>14.63</v>
      </c>
      <c r="IT676" s="28"/>
      <c r="IU676" s="28"/>
      <c r="IV676"/>
    </row>
    <row r="677" s="27" customFormat="1" spans="1:256">
      <c r="A677" s="15">
        <v>2150299</v>
      </c>
      <c r="B677">
        <v>348</v>
      </c>
      <c r="IT677" s="28"/>
      <c r="IU677" s="28"/>
      <c r="IV677"/>
    </row>
    <row r="678" s="27" customFormat="1" spans="1:256">
      <c r="A678" s="15">
        <v>2150399</v>
      </c>
      <c r="B678">
        <v>338.04</v>
      </c>
      <c r="IT678" s="28"/>
      <c r="IU678" s="28"/>
      <c r="IV678"/>
    </row>
    <row r="679" s="27" customFormat="1" spans="1:256">
      <c r="A679" s="15">
        <v>2150501</v>
      </c>
      <c r="B679">
        <v>1098.36</v>
      </c>
      <c r="IT679" s="28"/>
      <c r="IU679" s="28"/>
      <c r="IV679"/>
    </row>
    <row r="680" s="27" customFormat="1" spans="1:256">
      <c r="A680" s="15">
        <v>2150502</v>
      </c>
      <c r="B680">
        <v>85.5</v>
      </c>
      <c r="IT680" s="28"/>
      <c r="IU680" s="28"/>
      <c r="IV680"/>
    </row>
    <row r="681" s="27" customFormat="1" spans="1:256">
      <c r="A681" s="15">
        <v>2150701</v>
      </c>
      <c r="B681">
        <v>647.3</v>
      </c>
      <c r="IT681" s="28"/>
      <c r="IU681" s="28"/>
      <c r="IV681"/>
    </row>
    <row r="682" s="27" customFormat="1" spans="1:256">
      <c r="A682" s="15">
        <v>2150702</v>
      </c>
      <c r="B682">
        <v>194.46</v>
      </c>
      <c r="IT682" s="28"/>
      <c r="IU682" s="28"/>
      <c r="IV682"/>
    </row>
    <row r="683" s="27" customFormat="1" spans="1:256">
      <c r="A683" s="15">
        <v>2150899</v>
      </c>
      <c r="B683">
        <v>3313.4</v>
      </c>
      <c r="IT683" s="28"/>
      <c r="IU683" s="28"/>
      <c r="IV683"/>
    </row>
    <row r="684" s="27" customFormat="1" spans="1:256">
      <c r="A684" s="15">
        <v>2159999</v>
      </c>
      <c r="B684">
        <v>11993.54</v>
      </c>
      <c r="IT684" s="28"/>
      <c r="IU684" s="28"/>
      <c r="IV684"/>
    </row>
    <row r="685" s="27" customFormat="1" spans="1:256">
      <c r="A685" s="15">
        <v>2160201</v>
      </c>
      <c r="B685">
        <v>750.4</v>
      </c>
      <c r="IT685" s="28"/>
      <c r="IU685" s="28"/>
      <c r="IV685"/>
    </row>
    <row r="686" s="27" customFormat="1" spans="1:256">
      <c r="A686" s="15">
        <v>2160202</v>
      </c>
      <c r="B686">
        <v>121.6</v>
      </c>
      <c r="IT686" s="28"/>
      <c r="IU686" s="28"/>
      <c r="IV686"/>
    </row>
    <row r="687" s="27" customFormat="1" spans="1:256">
      <c r="A687" s="15">
        <v>2160250</v>
      </c>
      <c r="B687">
        <v>220.13</v>
      </c>
      <c r="IT687" s="28"/>
      <c r="IU687" s="28"/>
      <c r="IV687"/>
    </row>
    <row r="688" s="27" customFormat="1" spans="1:256">
      <c r="A688" s="15">
        <v>2160299</v>
      </c>
      <c r="B688">
        <v>10</v>
      </c>
      <c r="IT688" s="28"/>
      <c r="IU688" s="28"/>
      <c r="IV688"/>
    </row>
    <row r="689" s="27" customFormat="1" spans="1:256">
      <c r="A689" s="15">
        <v>2170399</v>
      </c>
      <c r="B689">
        <v>160</v>
      </c>
      <c r="IT689" s="28"/>
      <c r="IU689" s="28"/>
      <c r="IV689"/>
    </row>
    <row r="690" s="27" customFormat="1" spans="1:256">
      <c r="A690" s="15">
        <v>2200101</v>
      </c>
      <c r="B690">
        <v>7711.57</v>
      </c>
      <c r="IT690" s="28"/>
      <c r="IU690" s="28"/>
      <c r="IV690"/>
    </row>
    <row r="691" s="27" customFormat="1" spans="1:256">
      <c r="A691" s="15">
        <v>2200108</v>
      </c>
      <c r="B691">
        <v>2583.84</v>
      </c>
      <c r="IT691" s="28"/>
      <c r="IU691" s="28"/>
      <c r="IV691"/>
    </row>
    <row r="692" s="27" customFormat="1" spans="1:256">
      <c r="A692" s="15">
        <v>2200114</v>
      </c>
      <c r="B692">
        <v>2163.2</v>
      </c>
      <c r="IT692" s="28"/>
      <c r="IU692" s="28"/>
      <c r="IV692"/>
    </row>
    <row r="693" s="27" customFormat="1" spans="1:256">
      <c r="A693" s="15">
        <v>2200501</v>
      </c>
      <c r="B693">
        <v>600</v>
      </c>
      <c r="IT693" s="28"/>
      <c r="IU693" s="28"/>
      <c r="IV693"/>
    </row>
    <row r="694" s="27" customFormat="1" spans="1:256">
      <c r="A694" s="15">
        <v>2200502</v>
      </c>
      <c r="B694">
        <v>50</v>
      </c>
      <c r="IT694" s="28"/>
      <c r="IU694" s="28"/>
      <c r="IV694"/>
    </row>
    <row r="695" s="27" customFormat="1" spans="1:256">
      <c r="A695" s="15">
        <v>2200510</v>
      </c>
      <c r="B695">
        <v>30</v>
      </c>
      <c r="IT695" s="28"/>
      <c r="IU695" s="28"/>
      <c r="IV695"/>
    </row>
    <row r="696" s="27" customFormat="1" spans="1:256">
      <c r="A696" s="15">
        <v>2209999</v>
      </c>
      <c r="B696">
        <v>1800</v>
      </c>
      <c r="IT696" s="28"/>
      <c r="IU696" s="28"/>
      <c r="IV696"/>
    </row>
    <row r="697" s="27" customFormat="1" spans="1:256">
      <c r="A697" s="15">
        <v>2210199</v>
      </c>
      <c r="B697">
        <v>13823.66</v>
      </c>
      <c r="IT697" s="28"/>
      <c r="IU697" s="28"/>
      <c r="IV697"/>
    </row>
    <row r="698" s="27" customFormat="1" spans="1:256">
      <c r="A698" s="15">
        <v>2210201</v>
      </c>
      <c r="B698">
        <v>15911.49</v>
      </c>
      <c r="IT698" s="28"/>
      <c r="IU698" s="28"/>
      <c r="IV698"/>
    </row>
    <row r="699" s="27" customFormat="1" spans="1:256">
      <c r="A699" s="15">
        <v>2210302</v>
      </c>
      <c r="B699">
        <v>3483.94</v>
      </c>
      <c r="IT699" s="28"/>
      <c r="IU699" s="28"/>
      <c r="IV699"/>
    </row>
    <row r="700" s="27" customFormat="1" spans="1:256">
      <c r="A700" s="15">
        <v>2220102</v>
      </c>
      <c r="B700">
        <v>65</v>
      </c>
      <c r="IT700" s="28"/>
      <c r="IU700" s="28"/>
      <c r="IV700"/>
    </row>
    <row r="701" s="27" customFormat="1" spans="1:256">
      <c r="A701" s="15">
        <v>2220150</v>
      </c>
      <c r="B701">
        <v>384.84</v>
      </c>
      <c r="IT701" s="28"/>
      <c r="IU701" s="28"/>
      <c r="IV701"/>
    </row>
    <row r="702" s="27" customFormat="1" spans="1:256">
      <c r="A702" s="15">
        <v>2220503</v>
      </c>
      <c r="B702">
        <v>38.4</v>
      </c>
      <c r="IT702" s="28"/>
      <c r="IU702" s="28"/>
      <c r="IV702"/>
    </row>
    <row r="703" s="27" customFormat="1" spans="1:256">
      <c r="A703" s="15">
        <v>2240101</v>
      </c>
      <c r="B703">
        <v>1754.88</v>
      </c>
      <c r="IT703" s="28"/>
      <c r="IU703" s="28"/>
      <c r="IV703"/>
    </row>
    <row r="704" s="27" customFormat="1" spans="1:256">
      <c r="A704" s="15">
        <v>2240106</v>
      </c>
      <c r="B704">
        <v>65</v>
      </c>
      <c r="IT704" s="28"/>
      <c r="IU704" s="28"/>
      <c r="IV704"/>
    </row>
    <row r="705" s="27" customFormat="1" spans="1:256">
      <c r="A705" s="15">
        <v>2240150</v>
      </c>
      <c r="B705">
        <v>788.98</v>
      </c>
      <c r="IT705" s="28"/>
      <c r="IU705" s="28"/>
      <c r="IV705"/>
    </row>
    <row r="706" s="27" customFormat="1" spans="1:256">
      <c r="A706" s="15">
        <v>2240199</v>
      </c>
      <c r="B706">
        <v>127.41</v>
      </c>
      <c r="IT706" s="28"/>
      <c r="IU706" s="28"/>
      <c r="IV706"/>
    </row>
    <row r="707" s="27" customFormat="1" spans="1:256">
      <c r="A707" s="15">
        <v>2240201</v>
      </c>
      <c r="B707">
        <v>5656.09</v>
      </c>
      <c r="IT707" s="28"/>
      <c r="IU707" s="28"/>
      <c r="IV707"/>
    </row>
    <row r="708" s="27" customFormat="1" spans="1:256">
      <c r="A708" s="15">
        <v>2240501</v>
      </c>
      <c r="B708">
        <v>117.39</v>
      </c>
      <c r="IT708" s="28"/>
      <c r="IU708" s="28"/>
      <c r="IV708"/>
    </row>
    <row r="709" s="27" customFormat="1" spans="1:256">
      <c r="A709" s="15">
        <v>2240504</v>
      </c>
      <c r="B709">
        <v>15.2</v>
      </c>
      <c r="IT709" s="28"/>
      <c r="IU709" s="28"/>
      <c r="IV709"/>
    </row>
    <row r="710" s="27" customFormat="1" spans="1:256">
      <c r="A710" s="15">
        <v>2249999</v>
      </c>
      <c r="B710">
        <v>11430</v>
      </c>
      <c r="IT710" s="28"/>
      <c r="IU710" s="28"/>
      <c r="IV710"/>
    </row>
    <row r="711" s="27" customFormat="1" spans="1:256">
      <c r="A711" s="14">
        <v>2290201</v>
      </c>
      <c r="B711">
        <v>587.59</v>
      </c>
      <c r="IT711" s="28"/>
      <c r="IU711" s="28"/>
      <c r="IV711"/>
    </row>
    <row r="712" s="27" customFormat="1" spans="1:256">
      <c r="A712" s="14">
        <v>2320399</v>
      </c>
      <c r="B712">
        <v>67900</v>
      </c>
      <c r="IT712" s="28"/>
      <c r="IU712" s="28"/>
      <c r="IV712"/>
    </row>
  </sheetData>
  <mergeCells count="3">
    <mergeCell ref="A1:E1"/>
    <mergeCell ref="A3:C3"/>
    <mergeCell ref="D3:D4"/>
  </mergeCells>
  <printOptions horizontalCentered="1"/>
  <pageMargins left="0.751388888888889" right="0.751388888888889" top="1" bottom="1" header="0.5" footer="0.5"/>
  <pageSetup paperSize="9" scale="9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267"/>
  <sheetViews>
    <sheetView view="pageBreakPreview" zoomScaleNormal="100" topLeftCell="A76" workbookViewId="0">
      <selection activeCell="E18" sqref="E18"/>
    </sheetView>
  </sheetViews>
  <sheetFormatPr defaultColWidth="10" defaultRowHeight="14.25"/>
  <cols>
    <col min="1" max="3" width="8.73333333333333" style="27" customWidth="1"/>
    <col min="4" max="4" width="35.7" style="27" customWidth="1"/>
    <col min="5" max="5" width="16.7" style="27" customWidth="1"/>
    <col min="6" max="8" width="10" style="27"/>
    <col min="9" max="9" width="12.625" style="27"/>
    <col min="10" max="10" width="24" style="27" customWidth="1"/>
    <col min="11" max="250" width="10" style="27"/>
    <col min="251" max="252" width="10" style="28"/>
  </cols>
  <sheetData>
    <row r="1" s="27" customFormat="1" ht="50" customHeight="1" spans="1:12">
      <c r="A1" s="30" t="s">
        <v>1</v>
      </c>
      <c r="B1" s="30"/>
      <c r="C1" s="30"/>
      <c r="D1" s="30"/>
      <c r="E1" s="31"/>
    </row>
    <row r="2" s="27" customFormat="1" ht="16.35" customHeight="1" spans="1:12">
      <c r="A2" s="32"/>
      <c r="B2" s="32"/>
      <c r="C2" s="32"/>
      <c r="D2" s="33"/>
      <c r="E2" s="34" t="s">
        <v>2</v>
      </c>
    </row>
    <row r="3" s="27" customFormat="1" ht="23" customHeight="1" spans="1:12">
      <c r="A3" s="35" t="s">
        <v>3</v>
      </c>
      <c r="B3" s="35"/>
      <c r="C3" s="35"/>
      <c r="D3" s="35" t="s">
        <v>4</v>
      </c>
      <c r="E3" s="36" t="s">
        <v>5</v>
      </c>
    </row>
    <row r="4" s="27" customFormat="1" ht="23" customHeight="1" spans="1:12">
      <c r="A4" s="35" t="s">
        <v>6</v>
      </c>
      <c r="B4" s="35" t="s">
        <v>7</v>
      </c>
      <c r="C4" s="35" t="s">
        <v>8</v>
      </c>
      <c r="D4" s="35"/>
      <c r="E4" s="37"/>
    </row>
    <row r="5" s="27" customFormat="1" ht="23" customHeight="1" spans="1:12">
      <c r="A5" s="38"/>
      <c r="B5" s="38"/>
      <c r="C5" s="38"/>
      <c r="D5" s="38" t="s">
        <v>9</v>
      </c>
      <c r="E5" s="39">
        <f>E6+E110+E116+E142+E167+E183+E209+E259+E296+E307+E321+E346+E353+E372+E378+E381+E392+E399+E405+E418+E421+E424</f>
        <v>944200</v>
      </c>
      <c r="L5" s="27">
        <v>944200</v>
      </c>
    </row>
    <row r="6" s="27" customFormat="1" ht="23" customHeight="1" spans="1:12">
      <c r="A6" s="35" t="s">
        <v>10</v>
      </c>
      <c r="B6" s="35"/>
      <c r="C6" s="35"/>
      <c r="D6" s="40" t="s">
        <v>11</v>
      </c>
      <c r="E6" s="39">
        <f>E7+E13+E17+E23+E27+E33+E36+E38+E41+E47+E52+E54+E57+E61+E66+E70+E74+E79+E85+E87+E91+E99+E102+E108+E105</f>
        <v>94830.49</v>
      </c>
      <c r="L6" s="27">
        <v>81848.49</v>
      </c>
    </row>
    <row r="7" s="27" customFormat="1" ht="23" customHeight="1" spans="1:12">
      <c r="A7" s="35" t="s">
        <v>10</v>
      </c>
      <c r="B7" s="35" t="s">
        <v>12</v>
      </c>
      <c r="C7" s="35"/>
      <c r="D7" s="40" t="s">
        <v>13</v>
      </c>
      <c r="E7" s="39">
        <f>SUM(E8:E12)</f>
        <v>2661.65</v>
      </c>
      <c r="L7" s="27">
        <v>2661.65</v>
      </c>
    </row>
    <row r="8" s="27" customFormat="1" ht="23" customHeight="1" spans="1:12">
      <c r="A8" s="35" t="s">
        <v>10</v>
      </c>
      <c r="B8" s="35" t="s">
        <v>12</v>
      </c>
      <c r="C8" s="35" t="s">
        <v>12</v>
      </c>
      <c r="D8" s="40" t="s">
        <v>14</v>
      </c>
      <c r="E8" s="41">
        <v>1936.76</v>
      </c>
      <c r="G8" s="27" t="str">
        <f>A8&amp;B8&amp;C8</f>
        <v>2010101</v>
      </c>
      <c r="H8" s="27">
        <f t="shared" ref="H8:H71" si="0">LEN(G8)</f>
        <v>7</v>
      </c>
      <c r="I8" s="27">
        <f>VLOOKUP(G8,K:L,2,0)</f>
        <v>1936.76</v>
      </c>
      <c r="J8" s="27" t="e">
        <f>VLOOKUP(G8,$A$429:$B$712,2,FALSE)</f>
        <v>#N/A</v>
      </c>
      <c r="K8" s="27" t="s">
        <v>401</v>
      </c>
      <c r="L8" s="13">
        <v>1936.76</v>
      </c>
    </row>
    <row r="9" s="27" customFormat="1" ht="23" customHeight="1" spans="1:12">
      <c r="A9" s="35" t="s">
        <v>10</v>
      </c>
      <c r="B9" s="35" t="s">
        <v>12</v>
      </c>
      <c r="C9" s="35" t="s">
        <v>15</v>
      </c>
      <c r="D9" s="40" t="s">
        <v>16</v>
      </c>
      <c r="E9" s="41">
        <v>307.79</v>
      </c>
      <c r="G9" s="27" t="str">
        <f t="shared" ref="G8:G71" si="1">A9&amp;B9&amp;C9</f>
        <v>2010102</v>
      </c>
      <c r="H9" s="27">
        <f t="shared" si="0"/>
        <v>7</v>
      </c>
      <c r="I9" s="27">
        <f t="shared" ref="I9:I72" si="2">VLOOKUP(G9,K:L,2,0)</f>
        <v>307.79</v>
      </c>
      <c r="K9" s="27" t="s">
        <v>402</v>
      </c>
      <c r="L9" s="13">
        <v>307.79</v>
      </c>
    </row>
    <row r="10" s="27" customFormat="1" ht="23" customHeight="1" spans="1:12">
      <c r="A10" s="35" t="s">
        <v>10</v>
      </c>
      <c r="B10" s="35" t="s">
        <v>12</v>
      </c>
      <c r="C10" s="35" t="s">
        <v>17</v>
      </c>
      <c r="D10" s="40" t="s">
        <v>18</v>
      </c>
      <c r="E10" s="41">
        <v>188.78</v>
      </c>
      <c r="G10" s="27" t="str">
        <f t="shared" si="1"/>
        <v>2010104</v>
      </c>
      <c r="H10" s="27">
        <f t="shared" si="0"/>
        <v>7</v>
      </c>
      <c r="I10" s="27">
        <f t="shared" si="2"/>
        <v>188.78</v>
      </c>
      <c r="K10" s="27" t="s">
        <v>403</v>
      </c>
      <c r="L10" s="13">
        <v>188.78</v>
      </c>
    </row>
    <row r="11" s="27" customFormat="1" ht="23" customHeight="1" spans="1:12">
      <c r="A11" s="35" t="s">
        <v>10</v>
      </c>
      <c r="B11" s="35" t="s">
        <v>12</v>
      </c>
      <c r="C11" s="35" t="s">
        <v>19</v>
      </c>
      <c r="D11" s="40" t="s">
        <v>20</v>
      </c>
      <c r="E11" s="41">
        <v>40</v>
      </c>
      <c r="G11" s="27" t="str">
        <f t="shared" si="1"/>
        <v>2010105</v>
      </c>
      <c r="H11" s="27">
        <f t="shared" si="0"/>
        <v>7</v>
      </c>
      <c r="I11" s="27">
        <f t="shared" si="2"/>
        <v>40</v>
      </c>
      <c r="K11" s="27" t="s">
        <v>404</v>
      </c>
      <c r="L11" s="13">
        <v>40</v>
      </c>
    </row>
    <row r="12" s="27" customFormat="1" ht="23" customHeight="1" spans="1:12">
      <c r="A12" s="35" t="s">
        <v>10</v>
      </c>
      <c r="B12" s="35" t="s">
        <v>12</v>
      </c>
      <c r="C12" s="35" t="s">
        <v>21</v>
      </c>
      <c r="D12" s="40" t="s">
        <v>22</v>
      </c>
      <c r="E12" s="41">
        <v>188.32</v>
      </c>
      <c r="G12" s="27" t="str">
        <f t="shared" si="1"/>
        <v>2010108</v>
      </c>
      <c r="H12" s="27">
        <f t="shared" si="0"/>
        <v>7</v>
      </c>
      <c r="I12" s="27">
        <f t="shared" si="2"/>
        <v>188.32</v>
      </c>
      <c r="K12" s="27" t="s">
        <v>405</v>
      </c>
      <c r="L12" s="13">
        <v>188.32</v>
      </c>
    </row>
    <row r="13" s="27" customFormat="1" ht="23" customHeight="1" spans="1:12">
      <c r="A13" s="35" t="s">
        <v>10</v>
      </c>
      <c r="B13" s="35" t="s">
        <v>15</v>
      </c>
      <c r="C13" s="35"/>
      <c r="D13" s="40" t="s">
        <v>23</v>
      </c>
      <c r="E13" s="39">
        <f>SUM(E14:E16)</f>
        <v>2042.92</v>
      </c>
      <c r="G13" s="27" t="str">
        <f t="shared" si="1"/>
        <v>20102</v>
      </c>
      <c r="H13" s="27">
        <f t="shared" si="0"/>
        <v>5</v>
      </c>
      <c r="I13" s="27">
        <f t="shared" si="2"/>
        <v>2042.92</v>
      </c>
      <c r="K13" s="27" t="s">
        <v>406</v>
      </c>
      <c r="L13" s="9">
        <v>8503.16</v>
      </c>
    </row>
    <row r="14" s="27" customFormat="1" ht="23" customHeight="1" spans="1:12">
      <c r="A14" s="35" t="s">
        <v>10</v>
      </c>
      <c r="B14" s="35" t="s">
        <v>15</v>
      </c>
      <c r="C14" s="35" t="s">
        <v>12</v>
      </c>
      <c r="D14" s="40" t="s">
        <v>14</v>
      </c>
      <c r="E14" s="41">
        <v>1466.81</v>
      </c>
      <c r="G14" s="27" t="str">
        <f t="shared" si="1"/>
        <v>2010201</v>
      </c>
      <c r="H14" s="27">
        <f t="shared" si="0"/>
        <v>7</v>
      </c>
      <c r="I14" s="27">
        <f t="shared" si="2"/>
        <v>1466.81</v>
      </c>
      <c r="K14" s="27" t="s">
        <v>407</v>
      </c>
      <c r="L14" s="13">
        <v>5266.91</v>
      </c>
    </row>
    <row r="15" s="27" customFormat="1" ht="23" customHeight="1" spans="1:12">
      <c r="A15" s="35" t="s">
        <v>10</v>
      </c>
      <c r="B15" s="35" t="s">
        <v>15</v>
      </c>
      <c r="C15" s="35" t="s">
        <v>15</v>
      </c>
      <c r="D15" s="40" t="s">
        <v>16</v>
      </c>
      <c r="E15" s="41">
        <v>438.77</v>
      </c>
      <c r="G15" s="27" t="str">
        <f t="shared" si="1"/>
        <v>2010202</v>
      </c>
      <c r="H15" s="27">
        <f t="shared" si="0"/>
        <v>7</v>
      </c>
      <c r="I15" s="27">
        <f t="shared" si="2"/>
        <v>438.77</v>
      </c>
      <c r="K15" s="27" t="s">
        <v>408</v>
      </c>
      <c r="L15" s="13">
        <v>878.73</v>
      </c>
    </row>
    <row r="16" s="27" customFormat="1" ht="23" customHeight="1" spans="1:12">
      <c r="A16" s="35" t="s">
        <v>10</v>
      </c>
      <c r="B16" s="35" t="s">
        <v>15</v>
      </c>
      <c r="C16" s="35" t="s">
        <v>17</v>
      </c>
      <c r="D16" s="40" t="s">
        <v>24</v>
      </c>
      <c r="E16" s="41">
        <v>137.34</v>
      </c>
      <c r="G16" s="27" t="str">
        <f t="shared" si="1"/>
        <v>2010204</v>
      </c>
      <c r="H16" s="27">
        <f t="shared" si="0"/>
        <v>7</v>
      </c>
      <c r="I16" s="27">
        <f t="shared" si="2"/>
        <v>137.34</v>
      </c>
      <c r="K16" s="27" t="s">
        <v>409</v>
      </c>
      <c r="L16" s="13">
        <v>164.99</v>
      </c>
    </row>
    <row r="17" s="27" customFormat="1" ht="23" customHeight="1" spans="1:12">
      <c r="A17" s="35" t="s">
        <v>10</v>
      </c>
      <c r="B17" s="35" t="s">
        <v>25</v>
      </c>
      <c r="C17" s="35"/>
      <c r="D17" s="40" t="s">
        <v>26</v>
      </c>
      <c r="E17" s="39">
        <f>SUM(E18:E22)</f>
        <v>8576.01</v>
      </c>
      <c r="G17" s="27" t="str">
        <f t="shared" si="1"/>
        <v>20103</v>
      </c>
      <c r="H17" s="27">
        <f t="shared" si="0"/>
        <v>5</v>
      </c>
      <c r="I17" s="27">
        <f t="shared" si="2"/>
        <v>8576.01</v>
      </c>
      <c r="K17" s="27" t="s">
        <v>410</v>
      </c>
      <c r="L17" s="13">
        <v>550.53</v>
      </c>
    </row>
    <row r="18" s="27" customFormat="1" ht="23" customHeight="1" spans="1:12">
      <c r="A18" s="35" t="s">
        <v>10</v>
      </c>
      <c r="B18" s="35" t="s">
        <v>25</v>
      </c>
      <c r="C18" s="35" t="s">
        <v>12</v>
      </c>
      <c r="D18" s="40" t="s">
        <v>14</v>
      </c>
      <c r="E18" s="41">
        <v>4092.74</v>
      </c>
      <c r="G18" s="27" t="str">
        <f t="shared" si="1"/>
        <v>2010301</v>
      </c>
      <c r="H18" s="27">
        <f t="shared" si="0"/>
        <v>7</v>
      </c>
      <c r="I18" s="27">
        <f t="shared" si="2"/>
        <v>4092.74</v>
      </c>
      <c r="K18" s="27" t="s">
        <v>411</v>
      </c>
      <c r="L18" s="13">
        <v>1642</v>
      </c>
    </row>
    <row r="19" s="27" customFormat="1" ht="23" customHeight="1" spans="1:12">
      <c r="A19" s="35" t="s">
        <v>10</v>
      </c>
      <c r="B19" s="35" t="s">
        <v>25</v>
      </c>
      <c r="C19" s="35" t="s">
        <v>15</v>
      </c>
      <c r="D19" s="40" t="s">
        <v>16</v>
      </c>
      <c r="E19" s="41">
        <v>1507.13</v>
      </c>
      <c r="G19" s="27" t="str">
        <f t="shared" si="1"/>
        <v>2010302</v>
      </c>
      <c r="H19" s="27">
        <f t="shared" si="0"/>
        <v>7</v>
      </c>
      <c r="I19" s="27">
        <f t="shared" si="2"/>
        <v>1507.13</v>
      </c>
      <c r="K19" s="27" t="s">
        <v>412</v>
      </c>
      <c r="L19" s="9">
        <v>2042.92</v>
      </c>
    </row>
    <row r="20" s="27" customFormat="1" ht="23" customHeight="1" spans="1:12">
      <c r="A20" s="35" t="s">
        <v>10</v>
      </c>
      <c r="B20" s="35" t="s">
        <v>25</v>
      </c>
      <c r="C20" s="35" t="s">
        <v>25</v>
      </c>
      <c r="D20" s="40" t="s">
        <v>27</v>
      </c>
      <c r="E20" s="41">
        <v>101.08</v>
      </c>
      <c r="G20" s="27" t="str">
        <f t="shared" si="1"/>
        <v>2010303</v>
      </c>
      <c r="H20" s="27">
        <f t="shared" si="0"/>
        <v>7</v>
      </c>
      <c r="I20" s="27">
        <f t="shared" si="2"/>
        <v>101.08</v>
      </c>
      <c r="K20" s="27" t="s">
        <v>413</v>
      </c>
      <c r="L20" s="13">
        <v>1466.81</v>
      </c>
    </row>
    <row r="21" s="27" customFormat="1" ht="23" customHeight="1" spans="1:12">
      <c r="A21" s="35" t="s">
        <v>10</v>
      </c>
      <c r="B21" s="35" t="s">
        <v>25</v>
      </c>
      <c r="C21" s="35" t="s">
        <v>17</v>
      </c>
      <c r="D21" s="40" t="s">
        <v>28</v>
      </c>
      <c r="E21" s="41">
        <v>156.49</v>
      </c>
      <c r="G21" s="27" t="str">
        <f t="shared" si="1"/>
        <v>2010304</v>
      </c>
      <c r="H21" s="27">
        <f t="shared" si="0"/>
        <v>7</v>
      </c>
      <c r="I21" s="27">
        <f t="shared" si="2"/>
        <v>156.49</v>
      </c>
      <c r="K21" s="27" t="s">
        <v>414</v>
      </c>
      <c r="L21" s="13">
        <v>438.77</v>
      </c>
    </row>
    <row r="22" s="27" customFormat="1" ht="23" customHeight="1" spans="1:12">
      <c r="A22" s="35" t="s">
        <v>10</v>
      </c>
      <c r="B22" s="35" t="s">
        <v>25</v>
      </c>
      <c r="C22" s="35" t="s">
        <v>29</v>
      </c>
      <c r="D22" s="40" t="s">
        <v>30</v>
      </c>
      <c r="E22" s="41">
        <v>2718.57</v>
      </c>
      <c r="G22" s="27" t="str">
        <f t="shared" si="1"/>
        <v>2010350</v>
      </c>
      <c r="H22" s="27">
        <f t="shared" si="0"/>
        <v>7</v>
      </c>
      <c r="I22" s="27">
        <f t="shared" si="2"/>
        <v>2718.57</v>
      </c>
      <c r="K22" s="27" t="s">
        <v>415</v>
      </c>
      <c r="L22" s="13">
        <v>137.34</v>
      </c>
    </row>
    <row r="23" s="27" customFormat="1" ht="23" customHeight="1" spans="1:12">
      <c r="A23" s="35" t="s">
        <v>10</v>
      </c>
      <c r="B23" s="35" t="s">
        <v>17</v>
      </c>
      <c r="C23" s="35"/>
      <c r="D23" s="40" t="s">
        <v>31</v>
      </c>
      <c r="E23" s="39">
        <f>SUM(E24:E26)</f>
        <v>3525.19</v>
      </c>
      <c r="G23" s="27" t="str">
        <f t="shared" si="1"/>
        <v>20104</v>
      </c>
      <c r="H23" s="27">
        <f t="shared" si="0"/>
        <v>5</v>
      </c>
      <c r="I23" s="27">
        <f t="shared" si="2"/>
        <v>3525.19</v>
      </c>
      <c r="K23" s="27" t="s">
        <v>416</v>
      </c>
      <c r="L23" s="9">
        <v>8576.01</v>
      </c>
    </row>
    <row r="24" s="27" customFormat="1" ht="23" customHeight="1" spans="1:12">
      <c r="A24" s="35" t="s">
        <v>10</v>
      </c>
      <c r="B24" s="35" t="s">
        <v>17</v>
      </c>
      <c r="C24" s="35" t="s">
        <v>12</v>
      </c>
      <c r="D24" s="40" t="s">
        <v>14</v>
      </c>
      <c r="E24" s="41">
        <v>2980.7</v>
      </c>
      <c r="G24" s="27" t="str">
        <f t="shared" si="1"/>
        <v>2010401</v>
      </c>
      <c r="H24" s="27">
        <f t="shared" si="0"/>
        <v>7</v>
      </c>
      <c r="I24" s="27">
        <f t="shared" si="2"/>
        <v>2980.7</v>
      </c>
      <c r="K24" s="27" t="s">
        <v>417</v>
      </c>
      <c r="L24" s="13">
        <v>4092.74</v>
      </c>
    </row>
    <row r="25" s="27" customFormat="1" ht="23" customHeight="1" spans="1:12">
      <c r="A25" s="35" t="s">
        <v>10</v>
      </c>
      <c r="B25" s="35" t="s">
        <v>17</v>
      </c>
      <c r="C25" s="35" t="s">
        <v>15</v>
      </c>
      <c r="D25" s="40" t="s">
        <v>16</v>
      </c>
      <c r="E25" s="41">
        <v>377.7</v>
      </c>
      <c r="G25" s="27" t="str">
        <f t="shared" si="1"/>
        <v>2010402</v>
      </c>
      <c r="H25" s="27">
        <f t="shared" si="0"/>
        <v>7</v>
      </c>
      <c r="I25" s="27">
        <f t="shared" si="2"/>
        <v>377.7</v>
      </c>
      <c r="K25" s="27" t="s">
        <v>418</v>
      </c>
      <c r="L25" s="13">
        <v>1507.13</v>
      </c>
    </row>
    <row r="26" s="27" customFormat="1" ht="23" customHeight="1" spans="1:12">
      <c r="A26" s="35" t="s">
        <v>10</v>
      </c>
      <c r="B26" s="35" t="s">
        <v>17</v>
      </c>
      <c r="C26" s="35" t="s">
        <v>29</v>
      </c>
      <c r="D26" s="40" t="s">
        <v>30</v>
      </c>
      <c r="E26" s="41">
        <v>166.79</v>
      </c>
      <c r="G26" s="27" t="str">
        <f t="shared" si="1"/>
        <v>2010450</v>
      </c>
      <c r="H26" s="27">
        <f t="shared" si="0"/>
        <v>7</v>
      </c>
      <c r="I26" s="27">
        <f t="shared" si="2"/>
        <v>166.79</v>
      </c>
      <c r="K26" s="27" t="s">
        <v>419</v>
      </c>
      <c r="L26" s="13">
        <v>101.08</v>
      </c>
    </row>
    <row r="27" s="27" customFormat="1" ht="23" customHeight="1" spans="1:12">
      <c r="A27" s="35" t="s">
        <v>10</v>
      </c>
      <c r="B27" s="35" t="s">
        <v>19</v>
      </c>
      <c r="C27" s="35"/>
      <c r="D27" s="40" t="s">
        <v>32</v>
      </c>
      <c r="E27" s="39">
        <f>SUM(E28:E32)</f>
        <v>6014.42</v>
      </c>
      <c r="G27" s="27" t="str">
        <f t="shared" si="1"/>
        <v>20105</v>
      </c>
      <c r="H27" s="27">
        <f t="shared" si="0"/>
        <v>5</v>
      </c>
      <c r="I27" s="27">
        <f t="shared" si="2"/>
        <v>6014.42</v>
      </c>
      <c r="K27" s="27" t="s">
        <v>420</v>
      </c>
      <c r="L27" s="13">
        <v>156.49</v>
      </c>
    </row>
    <row r="28" s="27" customFormat="1" ht="23" customHeight="1" spans="1:12">
      <c r="A28" s="35" t="s">
        <v>10</v>
      </c>
      <c r="B28" s="35" t="s">
        <v>19</v>
      </c>
      <c r="C28" s="35" t="s">
        <v>12</v>
      </c>
      <c r="D28" s="40" t="s">
        <v>14</v>
      </c>
      <c r="E28" s="41">
        <v>1023.92</v>
      </c>
      <c r="G28" s="27" t="str">
        <f t="shared" si="1"/>
        <v>2010501</v>
      </c>
      <c r="H28" s="27">
        <f t="shared" si="0"/>
        <v>7</v>
      </c>
      <c r="I28" s="27">
        <f t="shared" si="2"/>
        <v>1023.92</v>
      </c>
      <c r="K28" s="27" t="s">
        <v>421</v>
      </c>
      <c r="L28" s="13">
        <v>2718.57</v>
      </c>
    </row>
    <row r="29" s="27" customFormat="1" ht="23" customHeight="1" spans="1:12">
      <c r="A29" s="35" t="s">
        <v>10</v>
      </c>
      <c r="B29" s="35" t="s">
        <v>19</v>
      </c>
      <c r="C29" s="35" t="s">
        <v>17</v>
      </c>
      <c r="D29" s="40" t="s">
        <v>33</v>
      </c>
      <c r="E29" s="41">
        <v>4500</v>
      </c>
      <c r="G29" s="27" t="str">
        <f t="shared" si="1"/>
        <v>2010504</v>
      </c>
      <c r="H29" s="27">
        <f t="shared" si="0"/>
        <v>7</v>
      </c>
      <c r="I29" s="27">
        <f t="shared" si="2"/>
        <v>4500</v>
      </c>
      <c r="K29" s="27" t="s">
        <v>422</v>
      </c>
      <c r="L29" s="9">
        <v>1093.38</v>
      </c>
    </row>
    <row r="30" s="27" customFormat="1" ht="23" customHeight="1" spans="1:12">
      <c r="A30" s="35" t="s">
        <v>10</v>
      </c>
      <c r="B30" s="35" t="s">
        <v>19</v>
      </c>
      <c r="C30" s="35" t="s">
        <v>19</v>
      </c>
      <c r="D30" s="40" t="s">
        <v>34</v>
      </c>
      <c r="E30" s="41">
        <v>118.75</v>
      </c>
      <c r="G30" s="27" t="str">
        <f t="shared" si="1"/>
        <v>2010505</v>
      </c>
      <c r="H30" s="27">
        <f t="shared" si="0"/>
        <v>7</v>
      </c>
      <c r="I30" s="27">
        <f t="shared" si="2"/>
        <v>118.75</v>
      </c>
      <c r="K30" s="27" t="s">
        <v>423</v>
      </c>
      <c r="L30" s="13">
        <v>553.01</v>
      </c>
    </row>
    <row r="31" s="27" customFormat="1" ht="23" customHeight="1" spans="1:12">
      <c r="A31" s="35" t="s">
        <v>10</v>
      </c>
      <c r="B31" s="35" t="s">
        <v>19</v>
      </c>
      <c r="C31" s="35" t="s">
        <v>35</v>
      </c>
      <c r="D31" s="40" t="s">
        <v>36</v>
      </c>
      <c r="E31" s="41">
        <v>100</v>
      </c>
      <c r="G31" s="27" t="str">
        <f t="shared" si="1"/>
        <v>2010507</v>
      </c>
      <c r="H31" s="27">
        <f t="shared" si="0"/>
        <v>7</v>
      </c>
      <c r="I31" s="27">
        <f t="shared" si="2"/>
        <v>100</v>
      </c>
      <c r="K31" s="27" t="s">
        <v>424</v>
      </c>
      <c r="L31" s="13">
        <v>540.37</v>
      </c>
    </row>
    <row r="32" s="27" customFormat="1" ht="23" customHeight="1" spans="1:12">
      <c r="A32" s="35" t="s">
        <v>10</v>
      </c>
      <c r="B32" s="35" t="s">
        <v>19</v>
      </c>
      <c r="C32" s="35" t="s">
        <v>21</v>
      </c>
      <c r="D32" s="40" t="s">
        <v>37</v>
      </c>
      <c r="E32" s="41">
        <v>271.75</v>
      </c>
      <c r="G32" s="27" t="str">
        <f t="shared" si="1"/>
        <v>2010508</v>
      </c>
      <c r="H32" s="27">
        <f t="shared" si="0"/>
        <v>7</v>
      </c>
      <c r="I32" s="27">
        <f t="shared" si="2"/>
        <v>271.75</v>
      </c>
      <c r="K32" s="27" t="s">
        <v>425</v>
      </c>
      <c r="L32" s="9">
        <v>6014.42</v>
      </c>
    </row>
    <row r="33" s="27" customFormat="1" ht="23" customHeight="1" spans="1:12">
      <c r="A33" s="35" t="s">
        <v>10</v>
      </c>
      <c r="B33" s="35" t="s">
        <v>38</v>
      </c>
      <c r="C33" s="35"/>
      <c r="D33" s="40" t="s">
        <v>39</v>
      </c>
      <c r="E33" s="39">
        <f>SUM(E34:E35)</f>
        <v>6316.15</v>
      </c>
      <c r="G33" s="27" t="str">
        <f t="shared" si="1"/>
        <v>20106</v>
      </c>
      <c r="H33" s="27">
        <f t="shared" si="0"/>
        <v>5</v>
      </c>
      <c r="I33" s="27">
        <f t="shared" si="2"/>
        <v>6316.15</v>
      </c>
      <c r="K33" s="27" t="s">
        <v>426</v>
      </c>
      <c r="L33" s="13">
        <v>1023.92</v>
      </c>
    </row>
    <row r="34" s="27" customFormat="1" ht="23" customHeight="1" spans="1:12">
      <c r="A34" s="35" t="s">
        <v>10</v>
      </c>
      <c r="B34" s="35" t="s">
        <v>38</v>
      </c>
      <c r="C34" s="35" t="s">
        <v>12</v>
      </c>
      <c r="D34" s="40" t="s">
        <v>14</v>
      </c>
      <c r="E34" s="41">
        <v>3630.45</v>
      </c>
      <c r="G34" s="27" t="str">
        <f t="shared" si="1"/>
        <v>2010601</v>
      </c>
      <c r="H34" s="27">
        <f t="shared" si="0"/>
        <v>7</v>
      </c>
      <c r="I34" s="27">
        <f t="shared" si="2"/>
        <v>3630.45</v>
      </c>
      <c r="K34" s="27" t="s">
        <v>427</v>
      </c>
      <c r="L34" s="13">
        <v>4500</v>
      </c>
    </row>
    <row r="35" s="27" customFormat="1" ht="23" customHeight="1" spans="1:12">
      <c r="A35" s="35" t="s">
        <v>10</v>
      </c>
      <c r="B35" s="35" t="s">
        <v>38</v>
      </c>
      <c r="C35" s="35" t="s">
        <v>15</v>
      </c>
      <c r="D35" s="40" t="s">
        <v>16</v>
      </c>
      <c r="E35" s="41">
        <v>2685.7</v>
      </c>
      <c r="G35" s="27" t="str">
        <f t="shared" si="1"/>
        <v>2010602</v>
      </c>
      <c r="H35" s="27">
        <f t="shared" si="0"/>
        <v>7</v>
      </c>
      <c r="I35" s="27">
        <f t="shared" si="2"/>
        <v>2685.7</v>
      </c>
      <c r="K35" s="27" t="s">
        <v>428</v>
      </c>
      <c r="L35" s="13">
        <v>118.75</v>
      </c>
    </row>
    <row r="36" s="27" customFormat="1" ht="23" customHeight="1" spans="1:12">
      <c r="A36" s="35" t="s">
        <v>10</v>
      </c>
      <c r="B36" s="35" t="s">
        <v>35</v>
      </c>
      <c r="C36" s="35"/>
      <c r="D36" s="40" t="s">
        <v>393</v>
      </c>
      <c r="E36" s="39">
        <f>SUM(E37)</f>
        <v>12082</v>
      </c>
      <c r="G36" s="27" t="str">
        <f t="shared" si="1"/>
        <v>20107</v>
      </c>
      <c r="H36" s="27">
        <f t="shared" si="0"/>
        <v>5</v>
      </c>
      <c r="I36" s="27" t="e">
        <f t="shared" si="2"/>
        <v>#N/A</v>
      </c>
      <c r="K36" s="27" t="s">
        <v>429</v>
      </c>
      <c r="L36" s="13">
        <v>100</v>
      </c>
    </row>
    <row r="37" s="27" customFormat="1" ht="23" customHeight="1" spans="1:12">
      <c r="A37" s="35" t="s">
        <v>10</v>
      </c>
      <c r="B37" s="35" t="s">
        <v>35</v>
      </c>
      <c r="C37" s="35" t="s">
        <v>87</v>
      </c>
      <c r="D37" s="40" t="s">
        <v>394</v>
      </c>
      <c r="E37" s="41">
        <v>12082</v>
      </c>
      <c r="G37" s="27" t="str">
        <f t="shared" si="1"/>
        <v>2010710</v>
      </c>
      <c r="H37" s="27">
        <f t="shared" si="0"/>
        <v>7</v>
      </c>
      <c r="I37" s="27" t="e">
        <f t="shared" si="2"/>
        <v>#N/A</v>
      </c>
      <c r="K37" s="27" t="s">
        <v>430</v>
      </c>
      <c r="L37" s="13">
        <v>271.75</v>
      </c>
    </row>
    <row r="38" s="27" customFormat="1" ht="23" customHeight="1" spans="1:12">
      <c r="A38" s="35" t="s">
        <v>10</v>
      </c>
      <c r="B38" s="35" t="s">
        <v>21</v>
      </c>
      <c r="C38" s="35"/>
      <c r="D38" s="40" t="s">
        <v>40</v>
      </c>
      <c r="E38" s="39">
        <f>SUM(E39:E40)</f>
        <v>2574.88</v>
      </c>
      <c r="G38" s="27" t="str">
        <f t="shared" si="1"/>
        <v>20108</v>
      </c>
      <c r="H38" s="27">
        <f t="shared" si="0"/>
        <v>5</v>
      </c>
      <c r="I38" s="27">
        <f t="shared" si="2"/>
        <v>2574.88</v>
      </c>
      <c r="K38" s="27" t="s">
        <v>431</v>
      </c>
      <c r="L38" s="9">
        <v>6316.15</v>
      </c>
    </row>
    <row r="39" s="27" customFormat="1" ht="23" customHeight="1" spans="1:12">
      <c r="A39" s="35" t="s">
        <v>10</v>
      </c>
      <c r="B39" s="35" t="s">
        <v>21</v>
      </c>
      <c r="C39" s="35" t="s">
        <v>12</v>
      </c>
      <c r="D39" s="40" t="s">
        <v>14</v>
      </c>
      <c r="E39" s="41">
        <v>1564.27</v>
      </c>
      <c r="G39" s="27" t="str">
        <f t="shared" si="1"/>
        <v>2010801</v>
      </c>
      <c r="H39" s="27">
        <f t="shared" si="0"/>
        <v>7</v>
      </c>
      <c r="I39" s="27">
        <f t="shared" si="2"/>
        <v>1564.27</v>
      </c>
      <c r="K39" s="27" t="s">
        <v>432</v>
      </c>
      <c r="L39" s="13">
        <v>3630.45</v>
      </c>
    </row>
    <row r="40" s="27" customFormat="1" ht="23" customHeight="1" spans="1:12">
      <c r="A40" s="35" t="s">
        <v>10</v>
      </c>
      <c r="B40" s="35" t="s">
        <v>21</v>
      </c>
      <c r="C40" s="35" t="s">
        <v>17</v>
      </c>
      <c r="D40" s="40" t="s">
        <v>41</v>
      </c>
      <c r="E40" s="41">
        <v>1010.61</v>
      </c>
      <c r="G40" s="27" t="str">
        <f t="shared" si="1"/>
        <v>2010804</v>
      </c>
      <c r="H40" s="27">
        <f t="shared" si="0"/>
        <v>7</v>
      </c>
      <c r="I40" s="27">
        <f t="shared" si="2"/>
        <v>1010.61</v>
      </c>
      <c r="K40" s="27" t="s">
        <v>433</v>
      </c>
      <c r="L40" s="13">
        <v>2685.7</v>
      </c>
    </row>
    <row r="41" s="27" customFormat="1" ht="23" customHeight="1" spans="1:12">
      <c r="A41" s="35" t="s">
        <v>10</v>
      </c>
      <c r="B41" s="35" t="s">
        <v>42</v>
      </c>
      <c r="C41" s="35"/>
      <c r="D41" s="40" t="s">
        <v>43</v>
      </c>
      <c r="E41" s="39">
        <f>SUM(E42:E46)</f>
        <v>8503.16</v>
      </c>
      <c r="G41" s="27" t="str">
        <f t="shared" si="1"/>
        <v>20111</v>
      </c>
      <c r="H41" s="27">
        <f t="shared" si="0"/>
        <v>5</v>
      </c>
      <c r="I41" s="27">
        <f t="shared" si="2"/>
        <v>8503.16</v>
      </c>
      <c r="K41" s="27" t="s">
        <v>434</v>
      </c>
      <c r="L41" s="9">
        <v>2574.88</v>
      </c>
    </row>
    <row r="42" s="27" customFormat="1" ht="23" customHeight="1" spans="1:12">
      <c r="A42" s="35" t="s">
        <v>10</v>
      </c>
      <c r="B42" s="35" t="s">
        <v>42</v>
      </c>
      <c r="C42" s="35" t="s">
        <v>12</v>
      </c>
      <c r="D42" s="40" t="s">
        <v>14</v>
      </c>
      <c r="E42" s="41">
        <v>5266.91</v>
      </c>
      <c r="G42" s="27" t="str">
        <f t="shared" si="1"/>
        <v>2011101</v>
      </c>
      <c r="H42" s="27">
        <f t="shared" si="0"/>
        <v>7</v>
      </c>
      <c r="I42" s="27">
        <f t="shared" si="2"/>
        <v>5266.91</v>
      </c>
      <c r="K42" s="27" t="s">
        <v>435</v>
      </c>
      <c r="L42" s="13">
        <v>1564.27</v>
      </c>
    </row>
    <row r="43" s="27" customFormat="1" ht="23" customHeight="1" spans="1:12">
      <c r="A43" s="35" t="s">
        <v>10</v>
      </c>
      <c r="B43" s="35" t="s">
        <v>42</v>
      </c>
      <c r="C43" s="35" t="s">
        <v>15</v>
      </c>
      <c r="D43" s="40" t="s">
        <v>16</v>
      </c>
      <c r="E43" s="41">
        <v>878.73</v>
      </c>
      <c r="G43" s="27" t="str">
        <f t="shared" si="1"/>
        <v>2011102</v>
      </c>
      <c r="H43" s="27">
        <f t="shared" si="0"/>
        <v>7</v>
      </c>
      <c r="I43" s="27">
        <f t="shared" si="2"/>
        <v>878.73</v>
      </c>
      <c r="K43" s="27" t="s">
        <v>436</v>
      </c>
      <c r="L43" s="13">
        <v>1010.61</v>
      </c>
    </row>
    <row r="44" s="27" customFormat="1" ht="23" customHeight="1" spans="1:12">
      <c r="A44" s="35" t="s">
        <v>10</v>
      </c>
      <c r="B44" s="35" t="s">
        <v>42</v>
      </c>
      <c r="C44" s="35" t="s">
        <v>19</v>
      </c>
      <c r="D44" s="40" t="s">
        <v>44</v>
      </c>
      <c r="E44" s="41">
        <v>164.99</v>
      </c>
      <c r="G44" s="27" t="str">
        <f t="shared" si="1"/>
        <v>2011105</v>
      </c>
      <c r="H44" s="27">
        <f t="shared" si="0"/>
        <v>7</v>
      </c>
      <c r="I44" s="27">
        <f t="shared" si="2"/>
        <v>164.99</v>
      </c>
      <c r="K44" s="27" t="s">
        <v>437</v>
      </c>
      <c r="L44" s="9">
        <v>2594.52</v>
      </c>
    </row>
    <row r="45" s="27" customFormat="1" ht="23" customHeight="1" spans="1:12">
      <c r="A45" s="35" t="s">
        <v>10</v>
      </c>
      <c r="B45" s="35" t="s">
        <v>42</v>
      </c>
      <c r="C45" s="35" t="s">
        <v>38</v>
      </c>
      <c r="D45" s="40" t="s">
        <v>45</v>
      </c>
      <c r="E45" s="41">
        <v>550.53</v>
      </c>
      <c r="G45" s="27" t="str">
        <f t="shared" si="1"/>
        <v>2011106</v>
      </c>
      <c r="H45" s="27">
        <f t="shared" si="0"/>
        <v>7</v>
      </c>
      <c r="I45" s="27">
        <f t="shared" si="2"/>
        <v>550.53</v>
      </c>
      <c r="K45" s="27" t="s">
        <v>438</v>
      </c>
      <c r="L45" s="13">
        <v>1658.08</v>
      </c>
    </row>
    <row r="46" s="27" customFormat="1" ht="23" customHeight="1" spans="1:12">
      <c r="A46" s="35" t="s">
        <v>10</v>
      </c>
      <c r="B46" s="35" t="s">
        <v>42</v>
      </c>
      <c r="C46" s="35" t="s">
        <v>46</v>
      </c>
      <c r="D46" s="40" t="s">
        <v>47</v>
      </c>
      <c r="E46" s="41">
        <v>1642</v>
      </c>
      <c r="G46" s="27" t="str">
        <f t="shared" si="1"/>
        <v>2011199</v>
      </c>
      <c r="H46" s="27">
        <f t="shared" si="0"/>
        <v>7</v>
      </c>
      <c r="I46" s="27">
        <f t="shared" si="2"/>
        <v>1642</v>
      </c>
      <c r="K46" s="27" t="s">
        <v>439</v>
      </c>
      <c r="L46" s="13">
        <v>817.75</v>
      </c>
    </row>
    <row r="47" s="27" customFormat="1" ht="23" customHeight="1" spans="1:12">
      <c r="A47" s="35" t="s">
        <v>10</v>
      </c>
      <c r="B47" s="35" t="s">
        <v>48</v>
      </c>
      <c r="C47" s="35"/>
      <c r="D47" s="40" t="s">
        <v>49</v>
      </c>
      <c r="E47" s="39">
        <f>SUM(E48:E51)</f>
        <v>1589.17</v>
      </c>
      <c r="G47" s="27" t="str">
        <f t="shared" si="1"/>
        <v>20113</v>
      </c>
      <c r="H47" s="27">
        <f t="shared" si="0"/>
        <v>5</v>
      </c>
      <c r="I47" s="27">
        <f t="shared" si="2"/>
        <v>1589.17</v>
      </c>
      <c r="K47" s="27" t="s">
        <v>440</v>
      </c>
      <c r="L47" s="13">
        <v>118.69</v>
      </c>
    </row>
    <row r="48" s="27" customFormat="1" ht="23" customHeight="1" spans="1:12">
      <c r="A48" s="35" t="s">
        <v>10</v>
      </c>
      <c r="B48" s="35" t="s">
        <v>48</v>
      </c>
      <c r="C48" s="35" t="s">
        <v>12</v>
      </c>
      <c r="D48" s="40" t="s">
        <v>14</v>
      </c>
      <c r="E48" s="41">
        <v>1554.51</v>
      </c>
      <c r="G48" s="27" t="str">
        <f t="shared" si="1"/>
        <v>2011301</v>
      </c>
      <c r="H48" s="27">
        <f t="shared" si="0"/>
        <v>7</v>
      </c>
      <c r="I48" s="27">
        <f t="shared" si="2"/>
        <v>1554.51</v>
      </c>
      <c r="K48" s="27" t="s">
        <v>441</v>
      </c>
      <c r="L48" s="9">
        <v>10636.72</v>
      </c>
    </row>
    <row r="49" s="27" customFormat="1" ht="23" customHeight="1" spans="1:12">
      <c r="A49" s="35" t="s">
        <v>10</v>
      </c>
      <c r="B49" s="35" t="s">
        <v>48</v>
      </c>
      <c r="C49" s="35" t="s">
        <v>15</v>
      </c>
      <c r="D49" s="40" t="s">
        <v>16</v>
      </c>
      <c r="E49" s="41">
        <v>7.6</v>
      </c>
      <c r="G49" s="27" t="str">
        <f t="shared" si="1"/>
        <v>2011302</v>
      </c>
      <c r="H49" s="27">
        <f t="shared" si="0"/>
        <v>7</v>
      </c>
      <c r="I49" s="27">
        <f t="shared" si="2"/>
        <v>7.6</v>
      </c>
      <c r="K49" s="27" t="s">
        <v>442</v>
      </c>
      <c r="L49" s="13">
        <v>7374.85</v>
      </c>
    </row>
    <row r="50" s="27" customFormat="1" ht="23" customHeight="1" spans="1:12">
      <c r="A50" s="35" t="s">
        <v>10</v>
      </c>
      <c r="B50" s="35" t="s">
        <v>48</v>
      </c>
      <c r="C50" s="35" t="s">
        <v>21</v>
      </c>
      <c r="D50" s="40" t="s">
        <v>50</v>
      </c>
      <c r="E50" s="41">
        <v>20.9</v>
      </c>
      <c r="G50" s="27" t="str">
        <f t="shared" si="1"/>
        <v>2011308</v>
      </c>
      <c r="H50" s="27">
        <f t="shared" si="0"/>
        <v>7</v>
      </c>
      <c r="I50" s="27">
        <f t="shared" si="2"/>
        <v>20.9</v>
      </c>
      <c r="K50" s="27" t="s">
        <v>443</v>
      </c>
      <c r="L50" s="13">
        <v>265.64</v>
      </c>
    </row>
    <row r="51" s="27" customFormat="1" ht="23" customHeight="1" spans="1:12">
      <c r="A51" s="35" t="s">
        <v>10</v>
      </c>
      <c r="B51" s="35" t="s">
        <v>48</v>
      </c>
      <c r="C51" s="35" t="s">
        <v>46</v>
      </c>
      <c r="D51" s="40" t="s">
        <v>51</v>
      </c>
      <c r="E51" s="41">
        <v>6.16</v>
      </c>
      <c r="G51" s="27" t="str">
        <f t="shared" si="1"/>
        <v>2011399</v>
      </c>
      <c r="H51" s="27">
        <f t="shared" si="0"/>
        <v>7</v>
      </c>
      <c r="I51" s="27">
        <f t="shared" si="2"/>
        <v>6.16</v>
      </c>
      <c r="K51" s="27" t="s">
        <v>444</v>
      </c>
      <c r="L51" s="13">
        <v>23.09</v>
      </c>
    </row>
    <row r="52" s="27" customFormat="1" ht="23" customHeight="1" spans="1:12">
      <c r="A52" s="35" t="s">
        <v>10</v>
      </c>
      <c r="B52" s="35" t="s">
        <v>52</v>
      </c>
      <c r="C52" s="35"/>
      <c r="D52" s="40" t="s">
        <v>53</v>
      </c>
      <c r="E52" s="39">
        <f>SUM(E53)</f>
        <v>15.95</v>
      </c>
      <c r="G52" s="27" t="str">
        <f t="shared" si="1"/>
        <v>20123</v>
      </c>
      <c r="H52" s="27">
        <f t="shared" si="0"/>
        <v>5</v>
      </c>
      <c r="I52" s="27">
        <f t="shared" si="2"/>
        <v>15.95</v>
      </c>
      <c r="K52" s="27" t="s">
        <v>445</v>
      </c>
      <c r="L52" s="13">
        <v>421.89</v>
      </c>
    </row>
    <row r="53" s="27" customFormat="1" ht="23" customHeight="1" spans="1:12">
      <c r="A53" s="35" t="s">
        <v>10</v>
      </c>
      <c r="B53" s="35" t="s">
        <v>52</v>
      </c>
      <c r="C53" s="35" t="s">
        <v>17</v>
      </c>
      <c r="D53" s="40" t="s">
        <v>54</v>
      </c>
      <c r="E53" s="41">
        <v>15.95</v>
      </c>
      <c r="G53" s="27" t="str">
        <f t="shared" si="1"/>
        <v>2012304</v>
      </c>
      <c r="H53" s="27">
        <f t="shared" si="0"/>
        <v>7</v>
      </c>
      <c r="I53" s="27">
        <f t="shared" si="2"/>
        <v>15.95</v>
      </c>
      <c r="K53" s="27" t="s">
        <v>446</v>
      </c>
      <c r="L53" s="13">
        <v>122.6</v>
      </c>
    </row>
    <row r="54" s="27" customFormat="1" ht="23" customHeight="1" spans="1:12">
      <c r="A54" s="35" t="s">
        <v>10</v>
      </c>
      <c r="B54" s="35" t="s">
        <v>55</v>
      </c>
      <c r="C54" s="35"/>
      <c r="D54" s="40" t="s">
        <v>56</v>
      </c>
      <c r="E54" s="39">
        <f>SUM(E55:E56)</f>
        <v>552.83</v>
      </c>
      <c r="G54" s="27" t="str">
        <f t="shared" si="1"/>
        <v>20126</v>
      </c>
      <c r="H54" s="27">
        <f t="shared" si="0"/>
        <v>5</v>
      </c>
      <c r="I54" s="27">
        <f t="shared" si="2"/>
        <v>552.83</v>
      </c>
      <c r="K54" s="27" t="s">
        <v>447</v>
      </c>
      <c r="L54" s="13">
        <v>23.09</v>
      </c>
    </row>
    <row r="55" s="27" customFormat="1" ht="23" customHeight="1" spans="1:12">
      <c r="A55" s="35" t="s">
        <v>10</v>
      </c>
      <c r="B55" s="35" t="s">
        <v>55</v>
      </c>
      <c r="C55" s="35" t="s">
        <v>12</v>
      </c>
      <c r="D55" s="40" t="s">
        <v>14</v>
      </c>
      <c r="E55" s="41">
        <v>485.95</v>
      </c>
      <c r="G55" s="27" t="str">
        <f t="shared" si="1"/>
        <v>2012601</v>
      </c>
      <c r="H55" s="27">
        <f t="shared" si="0"/>
        <v>7</v>
      </c>
      <c r="I55" s="27">
        <f t="shared" si="2"/>
        <v>485.95</v>
      </c>
      <c r="K55" s="27" t="s">
        <v>448</v>
      </c>
      <c r="L55" s="13">
        <v>2405.56</v>
      </c>
    </row>
    <row r="56" s="27" customFormat="1" ht="23" customHeight="1" spans="1:12">
      <c r="A56" s="35" t="s">
        <v>10</v>
      </c>
      <c r="B56" s="35" t="s">
        <v>55</v>
      </c>
      <c r="C56" s="35" t="s">
        <v>17</v>
      </c>
      <c r="D56" s="40" t="s">
        <v>57</v>
      </c>
      <c r="E56" s="41">
        <v>66.88</v>
      </c>
      <c r="G56" s="27" t="str">
        <f t="shared" si="1"/>
        <v>2012604</v>
      </c>
      <c r="H56" s="27">
        <f t="shared" si="0"/>
        <v>7</v>
      </c>
      <c r="I56" s="27">
        <f t="shared" si="2"/>
        <v>66.88</v>
      </c>
      <c r="K56" s="27" t="s">
        <v>449</v>
      </c>
      <c r="L56" s="9">
        <v>1886.65</v>
      </c>
    </row>
    <row r="57" s="27" customFormat="1" ht="23" customHeight="1" spans="1:12">
      <c r="A57" s="35" t="s">
        <v>10</v>
      </c>
      <c r="B57" s="35" t="s">
        <v>58</v>
      </c>
      <c r="C57" s="35"/>
      <c r="D57" s="40" t="s">
        <v>59</v>
      </c>
      <c r="E57" s="39">
        <f>SUM(E58:E60)</f>
        <v>1199.63</v>
      </c>
      <c r="G57" s="27" t="str">
        <f t="shared" si="1"/>
        <v>20128</v>
      </c>
      <c r="H57" s="27">
        <f t="shared" si="0"/>
        <v>5</v>
      </c>
      <c r="I57" s="27">
        <f t="shared" si="2"/>
        <v>1199.63</v>
      </c>
      <c r="K57" s="27" t="s">
        <v>450</v>
      </c>
      <c r="L57" s="13">
        <v>969.05</v>
      </c>
    </row>
    <row r="58" s="27" customFormat="1" ht="23" customHeight="1" spans="1:12">
      <c r="A58" s="35" t="s">
        <v>10</v>
      </c>
      <c r="B58" s="35" t="s">
        <v>58</v>
      </c>
      <c r="C58" s="35" t="s">
        <v>12</v>
      </c>
      <c r="D58" s="40" t="s">
        <v>14</v>
      </c>
      <c r="E58" s="41">
        <v>986.19</v>
      </c>
      <c r="G58" s="27" t="str">
        <f t="shared" si="1"/>
        <v>2012801</v>
      </c>
      <c r="H58" s="27">
        <f t="shared" si="0"/>
        <v>7</v>
      </c>
      <c r="I58" s="27">
        <f t="shared" si="2"/>
        <v>986.19</v>
      </c>
      <c r="K58" s="27" t="s">
        <v>451</v>
      </c>
      <c r="L58" s="13">
        <v>917.6</v>
      </c>
    </row>
    <row r="59" s="27" customFormat="1" ht="23" customHeight="1" spans="1:12">
      <c r="A59" s="35" t="s">
        <v>10</v>
      </c>
      <c r="B59" s="35" t="s">
        <v>58</v>
      </c>
      <c r="C59" s="35" t="s">
        <v>15</v>
      </c>
      <c r="D59" s="40" t="s">
        <v>16</v>
      </c>
      <c r="E59" s="41">
        <v>200.64</v>
      </c>
      <c r="G59" s="27" t="str">
        <f t="shared" si="1"/>
        <v>2012802</v>
      </c>
      <c r="H59" s="27">
        <f t="shared" si="0"/>
        <v>7</v>
      </c>
      <c r="I59" s="27">
        <f t="shared" si="2"/>
        <v>200.64</v>
      </c>
      <c r="K59" s="27" t="s">
        <v>452</v>
      </c>
      <c r="L59" s="9">
        <v>15.95</v>
      </c>
    </row>
    <row r="60" s="27" customFormat="1" ht="23" customHeight="1" spans="1:12">
      <c r="A60" s="35" t="s">
        <v>10</v>
      </c>
      <c r="B60" s="35" t="s">
        <v>58</v>
      </c>
      <c r="C60" s="35" t="s">
        <v>46</v>
      </c>
      <c r="D60" s="40" t="s">
        <v>60</v>
      </c>
      <c r="E60" s="41">
        <v>12.8</v>
      </c>
      <c r="G60" s="27" t="str">
        <f t="shared" si="1"/>
        <v>2012899</v>
      </c>
      <c r="H60" s="27">
        <f t="shared" si="0"/>
        <v>7</v>
      </c>
      <c r="I60" s="27">
        <f t="shared" si="2"/>
        <v>12.8</v>
      </c>
      <c r="K60" s="27" t="s">
        <v>453</v>
      </c>
      <c r="L60" s="13">
        <v>15.95</v>
      </c>
    </row>
    <row r="61" s="27" customFormat="1" ht="23" customHeight="1" spans="1:12">
      <c r="A61" s="35" t="s">
        <v>10</v>
      </c>
      <c r="B61" s="35" t="s">
        <v>61</v>
      </c>
      <c r="C61" s="35"/>
      <c r="D61" s="40" t="s">
        <v>62</v>
      </c>
      <c r="E61" s="39">
        <f>SUM(E62:E65)</f>
        <v>3002.28</v>
      </c>
      <c r="G61" s="27" t="str">
        <f t="shared" si="1"/>
        <v>20129</v>
      </c>
      <c r="H61" s="27">
        <f t="shared" si="0"/>
        <v>5</v>
      </c>
      <c r="I61" s="27">
        <f t="shared" si="2"/>
        <v>3002.28</v>
      </c>
      <c r="K61" s="27" t="s">
        <v>454</v>
      </c>
      <c r="L61" s="9">
        <v>883.77</v>
      </c>
    </row>
    <row r="62" s="27" customFormat="1" ht="23" customHeight="1" spans="1:12">
      <c r="A62" s="35" t="s">
        <v>10</v>
      </c>
      <c r="B62" s="35" t="s">
        <v>61</v>
      </c>
      <c r="C62" s="35" t="s">
        <v>12</v>
      </c>
      <c r="D62" s="40" t="s">
        <v>14</v>
      </c>
      <c r="E62" s="41">
        <v>1769.27</v>
      </c>
      <c r="G62" s="27" t="str">
        <f t="shared" si="1"/>
        <v>2012901</v>
      </c>
      <c r="H62" s="27">
        <f t="shared" si="0"/>
        <v>7</v>
      </c>
      <c r="I62" s="27">
        <f t="shared" si="2"/>
        <v>1769.27</v>
      </c>
      <c r="K62" s="27" t="s">
        <v>455</v>
      </c>
      <c r="L62" s="13">
        <v>494.87</v>
      </c>
    </row>
    <row r="63" s="27" customFormat="1" ht="23" customHeight="1" spans="1:12">
      <c r="A63" s="35" t="s">
        <v>10</v>
      </c>
      <c r="B63" s="35" t="s">
        <v>61</v>
      </c>
      <c r="C63" s="35" t="s">
        <v>15</v>
      </c>
      <c r="D63" s="40" t="s">
        <v>16</v>
      </c>
      <c r="E63" s="41">
        <v>475.3</v>
      </c>
      <c r="G63" s="27" t="str">
        <f t="shared" si="1"/>
        <v>2012902</v>
      </c>
      <c r="H63" s="27">
        <f t="shared" si="0"/>
        <v>7</v>
      </c>
      <c r="I63" s="27">
        <f t="shared" si="2"/>
        <v>475.3</v>
      </c>
      <c r="K63" s="27" t="s">
        <v>456</v>
      </c>
      <c r="L63" s="13">
        <v>125.05</v>
      </c>
    </row>
    <row r="64" s="27" customFormat="1" ht="23" customHeight="1" spans="1:12">
      <c r="A64" s="35" t="s">
        <v>10</v>
      </c>
      <c r="B64" s="35" t="s">
        <v>61</v>
      </c>
      <c r="C64" s="35" t="s">
        <v>29</v>
      </c>
      <c r="D64" s="40" t="s">
        <v>30</v>
      </c>
      <c r="E64" s="41">
        <v>656.51</v>
      </c>
      <c r="G64" s="27" t="str">
        <f t="shared" si="1"/>
        <v>2012950</v>
      </c>
      <c r="H64" s="27">
        <f t="shared" si="0"/>
        <v>7</v>
      </c>
      <c r="I64" s="27">
        <f t="shared" si="2"/>
        <v>656.51</v>
      </c>
      <c r="K64" s="27" t="s">
        <v>457</v>
      </c>
      <c r="L64" s="13">
        <v>242.95</v>
      </c>
    </row>
    <row r="65" s="27" customFormat="1" ht="23" customHeight="1" spans="1:12">
      <c r="A65" s="35" t="s">
        <v>10</v>
      </c>
      <c r="B65" s="35" t="s">
        <v>61</v>
      </c>
      <c r="C65" s="35" t="s">
        <v>46</v>
      </c>
      <c r="D65" s="40" t="s">
        <v>63</v>
      </c>
      <c r="E65" s="41">
        <v>101.2</v>
      </c>
      <c r="G65" s="27" t="str">
        <f t="shared" si="1"/>
        <v>2012999</v>
      </c>
      <c r="H65" s="27">
        <f t="shared" si="0"/>
        <v>7</v>
      </c>
      <c r="I65" s="27">
        <f t="shared" si="2"/>
        <v>101.2</v>
      </c>
      <c r="K65" s="27" t="s">
        <v>458</v>
      </c>
      <c r="L65" s="13">
        <v>13.3</v>
      </c>
    </row>
    <row r="66" s="27" customFormat="1" ht="23" customHeight="1" spans="1:12">
      <c r="A66" s="35" t="s">
        <v>10</v>
      </c>
      <c r="B66" s="35" t="s">
        <v>64</v>
      </c>
      <c r="C66" s="35"/>
      <c r="D66" s="40" t="s">
        <v>65</v>
      </c>
      <c r="E66" s="39">
        <f>SUM(E67:E69)</f>
        <v>7581.9</v>
      </c>
      <c r="G66" s="27" t="str">
        <f t="shared" si="1"/>
        <v>20131</v>
      </c>
      <c r="H66" s="27">
        <f t="shared" si="0"/>
        <v>5</v>
      </c>
      <c r="I66" s="27">
        <f t="shared" si="2"/>
        <v>7581.9</v>
      </c>
      <c r="K66" s="27" t="s">
        <v>459</v>
      </c>
      <c r="L66" s="13">
        <v>7.6</v>
      </c>
    </row>
    <row r="67" s="27" customFormat="1" ht="23" customHeight="1" spans="1:12">
      <c r="A67" s="35" t="s">
        <v>10</v>
      </c>
      <c r="B67" s="35" t="s">
        <v>64</v>
      </c>
      <c r="C67" s="35" t="s">
        <v>12</v>
      </c>
      <c r="D67" s="40" t="s">
        <v>14</v>
      </c>
      <c r="E67" s="41">
        <v>5573.49</v>
      </c>
      <c r="G67" s="27" t="str">
        <f t="shared" si="1"/>
        <v>2013101</v>
      </c>
      <c r="H67" s="27">
        <f t="shared" si="0"/>
        <v>7</v>
      </c>
      <c r="I67" s="27">
        <f t="shared" si="2"/>
        <v>5573.49</v>
      </c>
      <c r="K67" s="27" t="s">
        <v>460</v>
      </c>
      <c r="L67" s="9">
        <v>3002.28</v>
      </c>
    </row>
    <row r="68" s="27" customFormat="1" ht="23" customHeight="1" spans="1:12">
      <c r="A68" s="35" t="s">
        <v>10</v>
      </c>
      <c r="B68" s="35" t="s">
        <v>64</v>
      </c>
      <c r="C68" s="35" t="s">
        <v>15</v>
      </c>
      <c r="D68" s="40" t="s">
        <v>16</v>
      </c>
      <c r="E68" s="41">
        <v>669.1</v>
      </c>
      <c r="G68" s="27" t="str">
        <f t="shared" si="1"/>
        <v>2013102</v>
      </c>
      <c r="H68" s="27">
        <f t="shared" si="0"/>
        <v>7</v>
      </c>
      <c r="I68" s="27">
        <f t="shared" si="2"/>
        <v>669.1</v>
      </c>
      <c r="K68" s="27" t="s">
        <v>461</v>
      </c>
      <c r="L68" s="13">
        <v>1769.27</v>
      </c>
    </row>
    <row r="69" s="27" customFormat="1" ht="23" customHeight="1" spans="1:12">
      <c r="A69" s="35" t="s">
        <v>10</v>
      </c>
      <c r="B69" s="35" t="s">
        <v>64</v>
      </c>
      <c r="C69" s="35" t="s">
        <v>46</v>
      </c>
      <c r="D69" s="40" t="s">
        <v>66</v>
      </c>
      <c r="E69" s="41">
        <v>1339.31</v>
      </c>
      <c r="G69" s="27" t="str">
        <f t="shared" si="1"/>
        <v>2013199</v>
      </c>
      <c r="H69" s="27">
        <f t="shared" si="0"/>
        <v>7</v>
      </c>
      <c r="I69" s="27">
        <f t="shared" si="2"/>
        <v>1339.31</v>
      </c>
      <c r="K69" s="27" t="s">
        <v>462</v>
      </c>
      <c r="L69" s="13">
        <v>475.3</v>
      </c>
    </row>
    <row r="70" s="27" customFormat="1" ht="23" customHeight="1" spans="1:12">
      <c r="A70" s="35" t="s">
        <v>10</v>
      </c>
      <c r="B70" s="35" t="s">
        <v>67</v>
      </c>
      <c r="C70" s="35"/>
      <c r="D70" s="40" t="s">
        <v>68</v>
      </c>
      <c r="E70" s="39">
        <f>SUM(E71:E73)</f>
        <v>2594.52</v>
      </c>
      <c r="G70" s="27" t="str">
        <f t="shared" si="1"/>
        <v>20132</v>
      </c>
      <c r="H70" s="27">
        <f t="shared" si="0"/>
        <v>5</v>
      </c>
      <c r="I70" s="27">
        <f t="shared" si="2"/>
        <v>2594.52</v>
      </c>
      <c r="K70" s="27" t="s">
        <v>463</v>
      </c>
      <c r="L70" s="13">
        <v>656.51</v>
      </c>
    </row>
    <row r="71" s="27" customFormat="1" ht="23" customHeight="1" spans="1:12">
      <c r="A71" s="35" t="s">
        <v>10</v>
      </c>
      <c r="B71" s="35" t="s">
        <v>67</v>
      </c>
      <c r="C71" s="35" t="s">
        <v>12</v>
      </c>
      <c r="D71" s="40" t="s">
        <v>14</v>
      </c>
      <c r="E71" s="41">
        <v>1658.08</v>
      </c>
      <c r="G71" s="27" t="str">
        <f t="shared" si="1"/>
        <v>2013201</v>
      </c>
      <c r="H71" s="27">
        <f t="shared" si="0"/>
        <v>7</v>
      </c>
      <c r="I71" s="27">
        <f t="shared" si="2"/>
        <v>1658.08</v>
      </c>
      <c r="K71" s="27" t="s">
        <v>464</v>
      </c>
      <c r="L71" s="13">
        <v>101.2</v>
      </c>
    </row>
    <row r="72" s="27" customFormat="1" ht="23" customHeight="1" spans="1:12">
      <c r="A72" s="35" t="s">
        <v>10</v>
      </c>
      <c r="B72" s="35" t="s">
        <v>67</v>
      </c>
      <c r="C72" s="35" t="s">
        <v>15</v>
      </c>
      <c r="D72" s="40" t="s">
        <v>16</v>
      </c>
      <c r="E72" s="41">
        <v>817.75</v>
      </c>
      <c r="G72" s="27" t="str">
        <f t="shared" ref="G72:G135" si="3">A72&amp;B72&amp;C72</f>
        <v>2013202</v>
      </c>
      <c r="H72" s="27">
        <f t="shared" ref="H72:H135" si="4">LEN(G72)</f>
        <v>7</v>
      </c>
      <c r="I72" s="27">
        <f t="shared" si="2"/>
        <v>817.75</v>
      </c>
      <c r="K72" s="27" t="s">
        <v>465</v>
      </c>
      <c r="L72" s="9">
        <v>7581.9</v>
      </c>
    </row>
    <row r="73" s="27" customFormat="1" ht="23" customHeight="1" spans="1:12">
      <c r="A73" s="35" t="s">
        <v>10</v>
      </c>
      <c r="B73" s="35" t="s">
        <v>67</v>
      </c>
      <c r="C73" s="35" t="s">
        <v>46</v>
      </c>
      <c r="D73" s="40" t="s">
        <v>69</v>
      </c>
      <c r="E73" s="41">
        <v>118.69</v>
      </c>
      <c r="G73" s="27" t="str">
        <f t="shared" si="3"/>
        <v>2013299</v>
      </c>
      <c r="H73" s="27">
        <f t="shared" si="4"/>
        <v>7</v>
      </c>
      <c r="I73" s="27">
        <f t="shared" ref="I73:I136" si="5">VLOOKUP(G73,K:L,2,0)</f>
        <v>118.69</v>
      </c>
      <c r="K73" s="27" t="s">
        <v>466</v>
      </c>
      <c r="L73" s="13">
        <v>5573.49</v>
      </c>
    </row>
    <row r="74" s="27" customFormat="1" ht="23" customHeight="1" spans="1:12">
      <c r="A74" s="35" t="s">
        <v>10</v>
      </c>
      <c r="B74" s="35" t="s">
        <v>70</v>
      </c>
      <c r="C74" s="35"/>
      <c r="D74" s="40" t="s">
        <v>71</v>
      </c>
      <c r="E74" s="39">
        <f>SUM(E75:E78)</f>
        <v>1351.15</v>
      </c>
      <c r="G74" s="27" t="str">
        <f t="shared" si="3"/>
        <v>20133</v>
      </c>
      <c r="H74" s="27">
        <f t="shared" si="4"/>
        <v>5</v>
      </c>
      <c r="I74" s="27">
        <f t="shared" si="5"/>
        <v>1351.15</v>
      </c>
      <c r="K74" s="27" t="s">
        <v>467</v>
      </c>
      <c r="L74" s="13">
        <v>669.1</v>
      </c>
    </row>
    <row r="75" s="27" customFormat="1" ht="23" customHeight="1" spans="1:12">
      <c r="A75" s="35" t="s">
        <v>10</v>
      </c>
      <c r="B75" s="35" t="s">
        <v>70</v>
      </c>
      <c r="C75" s="35" t="s">
        <v>12</v>
      </c>
      <c r="D75" s="40" t="s">
        <v>14</v>
      </c>
      <c r="E75" s="41">
        <v>930.18</v>
      </c>
      <c r="G75" s="27" t="str">
        <f t="shared" si="3"/>
        <v>2013301</v>
      </c>
      <c r="H75" s="27">
        <f t="shared" si="4"/>
        <v>7</v>
      </c>
      <c r="I75" s="27">
        <f t="shared" si="5"/>
        <v>930.18</v>
      </c>
      <c r="K75" s="27" t="s">
        <v>468</v>
      </c>
      <c r="L75" s="13">
        <v>1339.31</v>
      </c>
    </row>
    <row r="76" s="27" customFormat="1" ht="23" customHeight="1" spans="1:12">
      <c r="A76" s="35" t="s">
        <v>10</v>
      </c>
      <c r="B76" s="35" t="s">
        <v>70</v>
      </c>
      <c r="C76" s="35" t="s">
        <v>15</v>
      </c>
      <c r="D76" s="40" t="s">
        <v>16</v>
      </c>
      <c r="E76" s="41">
        <v>356.55</v>
      </c>
      <c r="G76" s="27" t="str">
        <f t="shared" si="3"/>
        <v>2013302</v>
      </c>
      <c r="H76" s="27">
        <f t="shared" si="4"/>
        <v>7</v>
      </c>
      <c r="I76" s="27">
        <f t="shared" si="5"/>
        <v>356.55</v>
      </c>
      <c r="K76" s="27" t="s">
        <v>469</v>
      </c>
      <c r="L76" s="9">
        <v>552.83</v>
      </c>
    </row>
    <row r="77" s="27" customFormat="1" ht="23" customHeight="1" spans="1:12">
      <c r="A77" s="35" t="s">
        <v>10</v>
      </c>
      <c r="B77" s="35" t="s">
        <v>70</v>
      </c>
      <c r="C77" s="35" t="s">
        <v>29</v>
      </c>
      <c r="D77" s="40" t="s">
        <v>30</v>
      </c>
      <c r="E77" s="41">
        <v>60.62</v>
      </c>
      <c r="G77" s="27" t="str">
        <f t="shared" si="3"/>
        <v>2013350</v>
      </c>
      <c r="H77" s="27">
        <f t="shared" si="4"/>
        <v>7</v>
      </c>
      <c r="I77" s="27">
        <f t="shared" si="5"/>
        <v>60.62</v>
      </c>
      <c r="K77" s="27" t="s">
        <v>470</v>
      </c>
      <c r="L77" s="13">
        <v>485.95</v>
      </c>
    </row>
    <row r="78" s="27" customFormat="1" ht="23" customHeight="1" spans="1:12">
      <c r="A78" s="35" t="s">
        <v>10</v>
      </c>
      <c r="B78" s="35" t="s">
        <v>70</v>
      </c>
      <c r="C78" s="35" t="s">
        <v>46</v>
      </c>
      <c r="D78" s="40" t="s">
        <v>72</v>
      </c>
      <c r="E78" s="41">
        <v>3.8</v>
      </c>
      <c r="G78" s="27" t="str">
        <f t="shared" si="3"/>
        <v>2013399</v>
      </c>
      <c r="H78" s="27">
        <f t="shared" si="4"/>
        <v>7</v>
      </c>
      <c r="I78" s="27">
        <f t="shared" si="5"/>
        <v>3.8</v>
      </c>
      <c r="K78" s="27" t="s">
        <v>471</v>
      </c>
      <c r="L78" s="13">
        <v>66.88</v>
      </c>
    </row>
    <row r="79" s="27" customFormat="1" ht="23" customHeight="1" spans="1:12">
      <c r="A79" s="35" t="s">
        <v>10</v>
      </c>
      <c r="B79" s="35" t="s">
        <v>73</v>
      </c>
      <c r="C79" s="35"/>
      <c r="D79" s="40" t="s">
        <v>74</v>
      </c>
      <c r="E79" s="39">
        <f>SUM(E80:E84)</f>
        <v>883.77</v>
      </c>
      <c r="G79" s="27" t="str">
        <f t="shared" si="3"/>
        <v>20134</v>
      </c>
      <c r="H79" s="27">
        <f t="shared" si="4"/>
        <v>5</v>
      </c>
      <c r="I79" s="27">
        <f t="shared" si="5"/>
        <v>883.77</v>
      </c>
      <c r="K79" s="27" t="s">
        <v>472</v>
      </c>
      <c r="L79" s="9">
        <v>7025.9</v>
      </c>
    </row>
    <row r="80" s="27" customFormat="1" ht="23" customHeight="1" spans="1:12">
      <c r="A80" s="35" t="s">
        <v>10</v>
      </c>
      <c r="B80" s="35" t="s">
        <v>73</v>
      </c>
      <c r="C80" s="35" t="s">
        <v>12</v>
      </c>
      <c r="D80" s="40" t="s">
        <v>14</v>
      </c>
      <c r="E80" s="41">
        <v>494.87</v>
      </c>
      <c r="G80" s="27" t="str">
        <f t="shared" si="3"/>
        <v>2013401</v>
      </c>
      <c r="H80" s="27">
        <f t="shared" si="4"/>
        <v>7</v>
      </c>
      <c r="I80" s="27">
        <f t="shared" si="5"/>
        <v>494.87</v>
      </c>
      <c r="K80" s="27" t="s">
        <v>473</v>
      </c>
      <c r="L80" s="13">
        <v>7025.9</v>
      </c>
    </row>
    <row r="81" s="27" customFormat="1" ht="23" customHeight="1" spans="1:12">
      <c r="A81" s="35" t="s">
        <v>10</v>
      </c>
      <c r="B81" s="35" t="s">
        <v>73</v>
      </c>
      <c r="C81" s="35" t="s">
        <v>15</v>
      </c>
      <c r="D81" s="40" t="s">
        <v>16</v>
      </c>
      <c r="E81" s="41">
        <v>125.05</v>
      </c>
      <c r="G81" s="27" t="str">
        <f t="shared" si="3"/>
        <v>2013402</v>
      </c>
      <c r="H81" s="27">
        <f t="shared" si="4"/>
        <v>7</v>
      </c>
      <c r="I81" s="27">
        <f t="shared" si="5"/>
        <v>125.05</v>
      </c>
      <c r="K81" s="27" t="s">
        <v>474</v>
      </c>
      <c r="L81" s="9">
        <v>1199.63</v>
      </c>
    </row>
    <row r="82" s="27" customFormat="1" ht="23" customHeight="1" spans="1:12">
      <c r="A82" s="35" t="s">
        <v>10</v>
      </c>
      <c r="B82" s="35" t="s">
        <v>73</v>
      </c>
      <c r="C82" s="35" t="s">
        <v>17</v>
      </c>
      <c r="D82" s="40" t="s">
        <v>75</v>
      </c>
      <c r="E82" s="41">
        <v>242.95</v>
      </c>
      <c r="G82" s="27" t="str">
        <f t="shared" si="3"/>
        <v>2013404</v>
      </c>
      <c r="H82" s="27">
        <f t="shared" si="4"/>
        <v>7</v>
      </c>
      <c r="I82" s="27">
        <f t="shared" si="5"/>
        <v>242.95</v>
      </c>
      <c r="K82" s="27" t="s">
        <v>475</v>
      </c>
      <c r="L82" s="13">
        <v>986.19</v>
      </c>
    </row>
    <row r="83" s="27" customFormat="1" ht="23" customHeight="1" spans="1:12">
      <c r="A83" s="35" t="s">
        <v>10</v>
      </c>
      <c r="B83" s="35" t="s">
        <v>73</v>
      </c>
      <c r="C83" s="35" t="s">
        <v>19</v>
      </c>
      <c r="D83" s="40" t="s">
        <v>76</v>
      </c>
      <c r="E83" s="41">
        <v>13.3</v>
      </c>
      <c r="G83" s="27" t="str">
        <f t="shared" si="3"/>
        <v>2013405</v>
      </c>
      <c r="H83" s="27">
        <f t="shared" si="4"/>
        <v>7</v>
      </c>
      <c r="I83" s="27">
        <f t="shared" si="5"/>
        <v>13.3</v>
      </c>
      <c r="K83" s="27" t="s">
        <v>476</v>
      </c>
      <c r="L83" s="13">
        <v>200.64</v>
      </c>
    </row>
    <row r="84" s="27" customFormat="1" ht="23" customHeight="1" spans="1:12">
      <c r="A84" s="35" t="s">
        <v>10</v>
      </c>
      <c r="B84" s="35" t="s">
        <v>73</v>
      </c>
      <c r="C84" s="35" t="s">
        <v>46</v>
      </c>
      <c r="D84" s="40" t="s">
        <v>77</v>
      </c>
      <c r="E84" s="41">
        <v>7.6</v>
      </c>
      <c r="G84" s="27" t="str">
        <f t="shared" si="3"/>
        <v>2013499</v>
      </c>
      <c r="H84" s="27">
        <f t="shared" si="4"/>
        <v>7</v>
      </c>
      <c r="I84" s="27">
        <f t="shared" si="5"/>
        <v>7.6</v>
      </c>
      <c r="K84" s="27" t="s">
        <v>477</v>
      </c>
      <c r="L84" s="13">
        <v>12.8</v>
      </c>
    </row>
    <row r="85" s="27" customFormat="1" ht="23" customHeight="1" spans="1:12">
      <c r="A85" s="35" t="s">
        <v>10</v>
      </c>
      <c r="B85" s="35" t="s">
        <v>78</v>
      </c>
      <c r="C85" s="35"/>
      <c r="D85" s="40" t="s">
        <v>79</v>
      </c>
      <c r="E85" s="39">
        <f>SUM(E86)</f>
        <v>40</v>
      </c>
      <c r="G85" s="27" t="str">
        <f t="shared" si="3"/>
        <v>20136</v>
      </c>
      <c r="H85" s="27">
        <f t="shared" si="4"/>
        <v>5</v>
      </c>
      <c r="I85" s="27">
        <f t="shared" si="5"/>
        <v>40</v>
      </c>
      <c r="K85" s="27" t="s">
        <v>478</v>
      </c>
      <c r="L85" s="9">
        <v>1586.04</v>
      </c>
    </row>
    <row r="86" s="27" customFormat="1" ht="23" customHeight="1" spans="1:12">
      <c r="A86" s="35" t="s">
        <v>10</v>
      </c>
      <c r="B86" s="35" t="s">
        <v>78</v>
      </c>
      <c r="C86" s="35" t="s">
        <v>15</v>
      </c>
      <c r="D86" s="40" t="s">
        <v>16</v>
      </c>
      <c r="E86" s="41">
        <v>40</v>
      </c>
      <c r="G86" s="27" t="str">
        <f t="shared" si="3"/>
        <v>2013602</v>
      </c>
      <c r="H86" s="27">
        <f t="shared" si="4"/>
        <v>7</v>
      </c>
      <c r="I86" s="27">
        <f t="shared" si="5"/>
        <v>40</v>
      </c>
      <c r="K86" s="27" t="s">
        <v>479</v>
      </c>
      <c r="L86" s="13">
        <v>466.44</v>
      </c>
    </row>
    <row r="87" s="27" customFormat="1" ht="23" customHeight="1" spans="1:12">
      <c r="A87" s="35" t="s">
        <v>10</v>
      </c>
      <c r="B87" s="35" t="s">
        <v>80</v>
      </c>
      <c r="C87" s="35"/>
      <c r="D87" s="40" t="s">
        <v>81</v>
      </c>
      <c r="E87" s="39">
        <f>SUM(E88:E90)</f>
        <v>594.22</v>
      </c>
      <c r="G87" s="27" t="str">
        <f t="shared" si="3"/>
        <v>20137</v>
      </c>
      <c r="H87" s="27">
        <f t="shared" si="4"/>
        <v>5</v>
      </c>
      <c r="I87" s="27">
        <f t="shared" si="5"/>
        <v>594.22</v>
      </c>
      <c r="K87" s="27" t="s">
        <v>480</v>
      </c>
      <c r="L87" s="13">
        <v>1119.6</v>
      </c>
    </row>
    <row r="88" s="27" customFormat="1" ht="23" customHeight="1" spans="1:12">
      <c r="A88" s="35" t="s">
        <v>10</v>
      </c>
      <c r="B88" s="35" t="s">
        <v>80</v>
      </c>
      <c r="C88" s="35" t="s">
        <v>12</v>
      </c>
      <c r="D88" s="40" t="s">
        <v>14</v>
      </c>
      <c r="E88" s="41">
        <v>358.96</v>
      </c>
      <c r="G88" s="27" t="str">
        <f t="shared" si="3"/>
        <v>2013701</v>
      </c>
      <c r="H88" s="27">
        <f t="shared" si="4"/>
        <v>7</v>
      </c>
      <c r="I88" s="27">
        <f t="shared" si="5"/>
        <v>358.96</v>
      </c>
      <c r="K88" s="27" t="s">
        <v>481</v>
      </c>
      <c r="L88" s="9">
        <v>1351.15</v>
      </c>
    </row>
    <row r="89" s="27" customFormat="1" ht="23" customHeight="1" spans="1:12">
      <c r="A89" s="35" t="s">
        <v>10</v>
      </c>
      <c r="B89" s="35" t="s">
        <v>80</v>
      </c>
      <c r="C89" s="35" t="s">
        <v>15</v>
      </c>
      <c r="D89" s="40" t="s">
        <v>16</v>
      </c>
      <c r="E89" s="41">
        <v>204.06</v>
      </c>
      <c r="G89" s="27" t="str">
        <f t="shared" si="3"/>
        <v>2013702</v>
      </c>
      <c r="H89" s="27">
        <f t="shared" si="4"/>
        <v>7</v>
      </c>
      <c r="I89" s="27">
        <f t="shared" si="5"/>
        <v>204.06</v>
      </c>
      <c r="K89" s="27" t="s">
        <v>482</v>
      </c>
      <c r="L89" s="13">
        <v>930.18</v>
      </c>
    </row>
    <row r="90" s="27" customFormat="1" ht="23" customHeight="1" spans="1:12">
      <c r="A90" s="35" t="s">
        <v>10</v>
      </c>
      <c r="B90" s="35" t="s">
        <v>80</v>
      </c>
      <c r="C90" s="35" t="s">
        <v>46</v>
      </c>
      <c r="D90" s="40" t="s">
        <v>82</v>
      </c>
      <c r="E90" s="41">
        <v>31.2</v>
      </c>
      <c r="G90" s="27" t="str">
        <f t="shared" si="3"/>
        <v>2013799</v>
      </c>
      <c r="H90" s="27">
        <f t="shared" si="4"/>
        <v>7</v>
      </c>
      <c r="I90" s="27">
        <f t="shared" si="5"/>
        <v>31.2</v>
      </c>
      <c r="K90" s="27" t="s">
        <v>483</v>
      </c>
      <c r="L90" s="13">
        <v>356.55</v>
      </c>
    </row>
    <row r="91" s="27" customFormat="1" ht="23" customHeight="1" spans="1:12">
      <c r="A91" s="35" t="s">
        <v>10</v>
      </c>
      <c r="B91" s="35" t="s">
        <v>83</v>
      </c>
      <c r="C91" s="35"/>
      <c r="D91" s="40" t="s">
        <v>84</v>
      </c>
      <c r="E91" s="39">
        <f>SUM(E92:E98)</f>
        <v>10636.72</v>
      </c>
      <c r="G91" s="27" t="str">
        <f t="shared" si="3"/>
        <v>20138</v>
      </c>
      <c r="H91" s="27">
        <f t="shared" si="4"/>
        <v>5</v>
      </c>
      <c r="I91" s="27">
        <f t="shared" si="5"/>
        <v>10636.72</v>
      </c>
      <c r="K91" s="27" t="s">
        <v>484</v>
      </c>
      <c r="L91" s="13">
        <v>60.62</v>
      </c>
    </row>
    <row r="92" s="27" customFormat="1" ht="23" customHeight="1" spans="1:12">
      <c r="A92" s="35" t="s">
        <v>10</v>
      </c>
      <c r="B92" s="35" t="s">
        <v>83</v>
      </c>
      <c r="C92" s="35" t="s">
        <v>12</v>
      </c>
      <c r="D92" s="40" t="s">
        <v>14</v>
      </c>
      <c r="E92" s="41">
        <v>7374.85</v>
      </c>
      <c r="G92" s="27" t="str">
        <f t="shared" si="3"/>
        <v>2013801</v>
      </c>
      <c r="H92" s="27">
        <f t="shared" si="4"/>
        <v>7</v>
      </c>
      <c r="I92" s="27">
        <f t="shared" si="5"/>
        <v>7374.85</v>
      </c>
      <c r="K92" s="27" t="s">
        <v>485</v>
      </c>
      <c r="L92" s="13">
        <v>3.8</v>
      </c>
    </row>
    <row r="93" s="27" customFormat="1" ht="23" customHeight="1" spans="1:12">
      <c r="A93" s="35" t="s">
        <v>10</v>
      </c>
      <c r="B93" s="35" t="s">
        <v>83</v>
      </c>
      <c r="C93" s="35" t="s">
        <v>15</v>
      </c>
      <c r="D93" s="40" t="s">
        <v>16</v>
      </c>
      <c r="E93" s="41">
        <v>265.64</v>
      </c>
      <c r="G93" s="27" t="str">
        <f t="shared" si="3"/>
        <v>2013802</v>
      </c>
      <c r="H93" s="27">
        <f t="shared" si="4"/>
        <v>7</v>
      </c>
      <c r="I93" s="27">
        <f t="shared" si="5"/>
        <v>265.64</v>
      </c>
      <c r="K93" s="27" t="s">
        <v>486</v>
      </c>
      <c r="L93" s="9">
        <v>594.22</v>
      </c>
    </row>
    <row r="94" s="27" customFormat="1" ht="23" customHeight="1" spans="1:12">
      <c r="A94" s="35" t="s">
        <v>10</v>
      </c>
      <c r="B94" s="35" t="s">
        <v>83</v>
      </c>
      <c r="C94" s="35" t="s">
        <v>17</v>
      </c>
      <c r="D94" s="40" t="s">
        <v>85</v>
      </c>
      <c r="E94" s="41">
        <v>23.09</v>
      </c>
      <c r="G94" s="27" t="str">
        <f t="shared" si="3"/>
        <v>2013804</v>
      </c>
      <c r="H94" s="27">
        <f t="shared" si="4"/>
        <v>7</v>
      </c>
      <c r="I94" s="27">
        <f t="shared" si="5"/>
        <v>23.09</v>
      </c>
      <c r="K94" s="27" t="s">
        <v>487</v>
      </c>
      <c r="L94" s="13">
        <v>358.96</v>
      </c>
    </row>
    <row r="95" s="27" customFormat="1" ht="23" customHeight="1" spans="1:12">
      <c r="A95" s="35" t="s">
        <v>10</v>
      </c>
      <c r="B95" s="35" t="s">
        <v>83</v>
      </c>
      <c r="C95" s="35" t="s">
        <v>19</v>
      </c>
      <c r="D95" s="40" t="s">
        <v>86</v>
      </c>
      <c r="E95" s="41">
        <v>421.89</v>
      </c>
      <c r="G95" s="27" t="str">
        <f t="shared" si="3"/>
        <v>2013805</v>
      </c>
      <c r="H95" s="27">
        <f t="shared" si="4"/>
        <v>7</v>
      </c>
      <c r="I95" s="27">
        <f t="shared" si="5"/>
        <v>421.89</v>
      </c>
      <c r="K95" s="27" t="s">
        <v>488</v>
      </c>
      <c r="L95" s="13">
        <v>204.06</v>
      </c>
    </row>
    <row r="96" s="27" customFormat="1" ht="23" customHeight="1" spans="1:12">
      <c r="A96" s="35" t="s">
        <v>10</v>
      </c>
      <c r="B96" s="35" t="s">
        <v>83</v>
      </c>
      <c r="C96" s="35" t="s">
        <v>87</v>
      </c>
      <c r="D96" s="40" t="s">
        <v>88</v>
      </c>
      <c r="E96" s="41">
        <v>122.6</v>
      </c>
      <c r="G96" s="27" t="str">
        <f t="shared" si="3"/>
        <v>2013810</v>
      </c>
      <c r="H96" s="27">
        <f t="shared" si="4"/>
        <v>7</v>
      </c>
      <c r="I96" s="27">
        <f t="shared" si="5"/>
        <v>122.6</v>
      </c>
      <c r="K96" s="27" t="s">
        <v>489</v>
      </c>
      <c r="L96" s="13">
        <v>31.2</v>
      </c>
    </row>
    <row r="97" s="27" customFormat="1" ht="23" customHeight="1" spans="1:12">
      <c r="A97" s="35" t="s">
        <v>10</v>
      </c>
      <c r="B97" s="35" t="s">
        <v>83</v>
      </c>
      <c r="C97" s="35" t="s">
        <v>89</v>
      </c>
      <c r="D97" s="40" t="s">
        <v>90</v>
      </c>
      <c r="E97" s="41">
        <v>23.09</v>
      </c>
      <c r="G97" s="27" t="str">
        <f t="shared" si="3"/>
        <v>2013816</v>
      </c>
      <c r="H97" s="27">
        <f t="shared" si="4"/>
        <v>7</v>
      </c>
      <c r="I97" s="27">
        <f t="shared" si="5"/>
        <v>23.09</v>
      </c>
      <c r="K97" s="27" t="s">
        <v>490</v>
      </c>
      <c r="L97" s="9">
        <v>1589.17</v>
      </c>
    </row>
    <row r="98" s="27" customFormat="1" ht="23" customHeight="1" spans="1:12">
      <c r="A98" s="35" t="s">
        <v>10</v>
      </c>
      <c r="B98" s="35" t="s">
        <v>83</v>
      </c>
      <c r="C98" s="35" t="s">
        <v>29</v>
      </c>
      <c r="D98" s="40" t="s">
        <v>30</v>
      </c>
      <c r="E98" s="41">
        <v>2405.56</v>
      </c>
      <c r="G98" s="27" t="str">
        <f t="shared" si="3"/>
        <v>2013850</v>
      </c>
      <c r="H98" s="27">
        <f t="shared" si="4"/>
        <v>7</v>
      </c>
      <c r="I98" s="27">
        <f t="shared" si="5"/>
        <v>2405.56</v>
      </c>
      <c r="K98" s="27" t="s">
        <v>491</v>
      </c>
      <c r="L98" s="13">
        <v>1554.51</v>
      </c>
    </row>
    <row r="99" s="27" customFormat="1" ht="23" customHeight="1" spans="1:12">
      <c r="A99" s="35" t="s">
        <v>10</v>
      </c>
      <c r="B99" s="35" t="s">
        <v>91</v>
      </c>
      <c r="C99" s="35"/>
      <c r="D99" s="40" t="s">
        <v>92</v>
      </c>
      <c r="E99" s="39">
        <f>SUM(E100:E101)</f>
        <v>1586.04</v>
      </c>
      <c r="G99" s="27" t="str">
        <f t="shared" si="3"/>
        <v>20139</v>
      </c>
      <c r="H99" s="27">
        <f t="shared" si="4"/>
        <v>5</v>
      </c>
      <c r="I99" s="27">
        <f t="shared" si="5"/>
        <v>1586.04</v>
      </c>
      <c r="K99" s="27" t="s">
        <v>492</v>
      </c>
      <c r="L99" s="13">
        <v>7.6</v>
      </c>
    </row>
    <row r="100" s="27" customFormat="1" ht="23" customHeight="1" spans="1:12">
      <c r="A100" s="35" t="s">
        <v>10</v>
      </c>
      <c r="B100" s="35" t="s">
        <v>91</v>
      </c>
      <c r="C100" s="35" t="s">
        <v>12</v>
      </c>
      <c r="D100" s="40" t="s">
        <v>14</v>
      </c>
      <c r="E100" s="41">
        <v>466.44</v>
      </c>
      <c r="G100" s="27" t="str">
        <f t="shared" si="3"/>
        <v>2013901</v>
      </c>
      <c r="H100" s="27">
        <f t="shared" si="4"/>
        <v>7</v>
      </c>
      <c r="I100" s="27">
        <f t="shared" si="5"/>
        <v>466.44</v>
      </c>
      <c r="K100" s="27" t="s">
        <v>493</v>
      </c>
      <c r="L100" s="13">
        <v>20.9</v>
      </c>
    </row>
    <row r="101" s="27" customFormat="1" ht="23" customHeight="1" spans="1:12">
      <c r="A101" s="35" t="s">
        <v>10</v>
      </c>
      <c r="B101" s="35" t="s">
        <v>91</v>
      </c>
      <c r="C101" s="35" t="s">
        <v>15</v>
      </c>
      <c r="D101" s="40" t="s">
        <v>16</v>
      </c>
      <c r="E101" s="41">
        <v>1119.6</v>
      </c>
      <c r="G101" s="27" t="str">
        <f t="shared" si="3"/>
        <v>2013902</v>
      </c>
      <c r="H101" s="27">
        <f t="shared" si="4"/>
        <v>7</v>
      </c>
      <c r="I101" s="27">
        <f t="shared" si="5"/>
        <v>1119.6</v>
      </c>
      <c r="K101" s="27" t="s">
        <v>494</v>
      </c>
      <c r="L101" s="13">
        <v>6.16</v>
      </c>
    </row>
    <row r="102" s="27" customFormat="1" ht="23" customHeight="1" spans="1:12">
      <c r="A102" s="35" t="s">
        <v>10</v>
      </c>
      <c r="B102" s="35" t="s">
        <v>93</v>
      </c>
      <c r="C102" s="35"/>
      <c r="D102" s="40" t="s">
        <v>94</v>
      </c>
      <c r="E102" s="39">
        <f>SUM(E103:E104)</f>
        <v>1093.38</v>
      </c>
      <c r="G102" s="27" t="str">
        <f t="shared" si="3"/>
        <v>20140</v>
      </c>
      <c r="H102" s="27">
        <f t="shared" si="4"/>
        <v>5</v>
      </c>
      <c r="I102" s="27">
        <f t="shared" si="5"/>
        <v>1093.38</v>
      </c>
      <c r="K102" s="27" t="s">
        <v>495</v>
      </c>
      <c r="L102" s="9">
        <v>3525.19</v>
      </c>
    </row>
    <row r="103" s="27" customFormat="1" ht="23" customHeight="1" spans="1:12">
      <c r="A103" s="35" t="s">
        <v>10</v>
      </c>
      <c r="B103" s="35" t="s">
        <v>93</v>
      </c>
      <c r="C103" s="35" t="s">
        <v>12</v>
      </c>
      <c r="D103" s="40" t="s">
        <v>14</v>
      </c>
      <c r="E103" s="41">
        <v>553.01</v>
      </c>
      <c r="G103" s="27" t="str">
        <f t="shared" si="3"/>
        <v>2014001</v>
      </c>
      <c r="H103" s="27">
        <f t="shared" si="4"/>
        <v>7</v>
      </c>
      <c r="I103" s="27">
        <f t="shared" si="5"/>
        <v>553.01</v>
      </c>
      <c r="K103" s="27" t="s">
        <v>496</v>
      </c>
      <c r="L103" s="13">
        <v>2980.7</v>
      </c>
    </row>
    <row r="104" s="27" customFormat="1" ht="23" customHeight="1" spans="1:12">
      <c r="A104" s="35" t="s">
        <v>10</v>
      </c>
      <c r="B104" s="35" t="s">
        <v>93</v>
      </c>
      <c r="C104" s="35" t="s">
        <v>17</v>
      </c>
      <c r="D104" s="40" t="s">
        <v>95</v>
      </c>
      <c r="E104" s="41">
        <v>540.37</v>
      </c>
      <c r="G104" s="27" t="str">
        <f t="shared" si="3"/>
        <v>2014004</v>
      </c>
      <c r="H104" s="27">
        <f t="shared" si="4"/>
        <v>7</v>
      </c>
      <c r="I104" s="27">
        <f t="shared" si="5"/>
        <v>540.37</v>
      </c>
      <c r="K104" s="27" t="s">
        <v>497</v>
      </c>
      <c r="L104" s="13">
        <v>377.7</v>
      </c>
    </row>
    <row r="105" s="27" customFormat="1" ht="23" customHeight="1" spans="1:12">
      <c r="A105" s="35" t="s">
        <v>10</v>
      </c>
      <c r="B105" s="35" t="s">
        <v>96</v>
      </c>
      <c r="C105" s="35"/>
      <c r="D105" s="40" t="s">
        <v>97</v>
      </c>
      <c r="E105" s="39">
        <f>SUM(E106:E107)</f>
        <v>1886.65</v>
      </c>
      <c r="G105" s="27" t="str">
        <f t="shared" si="3"/>
        <v>20141</v>
      </c>
      <c r="H105" s="27">
        <f t="shared" si="4"/>
        <v>5</v>
      </c>
      <c r="I105" s="27">
        <f t="shared" si="5"/>
        <v>1886.65</v>
      </c>
      <c r="K105" s="27" t="s">
        <v>498</v>
      </c>
      <c r="L105" s="13">
        <v>166.79</v>
      </c>
    </row>
    <row r="106" s="27" customFormat="1" ht="23" customHeight="1" spans="1:12">
      <c r="A106" s="35" t="s">
        <v>10</v>
      </c>
      <c r="B106" s="35" t="s">
        <v>96</v>
      </c>
      <c r="C106" s="35" t="s">
        <v>12</v>
      </c>
      <c r="D106" s="40" t="s">
        <v>14</v>
      </c>
      <c r="E106" s="41">
        <v>969.05</v>
      </c>
      <c r="G106" s="27" t="str">
        <f t="shared" si="3"/>
        <v>2014101</v>
      </c>
      <c r="H106" s="27">
        <f t="shared" si="4"/>
        <v>7</v>
      </c>
      <c r="I106" s="27">
        <f t="shared" si="5"/>
        <v>969.05</v>
      </c>
      <c r="K106" s="27" t="s">
        <v>499</v>
      </c>
      <c r="L106" s="9">
        <v>40</v>
      </c>
    </row>
    <row r="107" s="27" customFormat="1" ht="23" customHeight="1" spans="1:12">
      <c r="A107" s="35" t="s">
        <v>10</v>
      </c>
      <c r="B107" s="35" t="s">
        <v>96</v>
      </c>
      <c r="C107" s="35" t="s">
        <v>15</v>
      </c>
      <c r="D107" s="40" t="s">
        <v>16</v>
      </c>
      <c r="E107" s="41">
        <v>917.6</v>
      </c>
      <c r="G107" s="27" t="str">
        <f t="shared" si="3"/>
        <v>2014102</v>
      </c>
      <c r="H107" s="27">
        <f t="shared" si="4"/>
        <v>7</v>
      </c>
      <c r="I107" s="27">
        <f t="shared" si="5"/>
        <v>917.6</v>
      </c>
      <c r="K107" s="27" t="s">
        <v>500</v>
      </c>
      <c r="L107" s="13">
        <v>40</v>
      </c>
    </row>
    <row r="108" s="27" customFormat="1" ht="23" customHeight="1" spans="1:12">
      <c r="A108" s="35" t="s">
        <v>10</v>
      </c>
      <c r="B108" s="35" t="s">
        <v>46</v>
      </c>
      <c r="C108" s="35"/>
      <c r="D108" s="40" t="s">
        <v>98</v>
      </c>
      <c r="E108" s="39">
        <f>SUM(E109)</f>
        <v>7925.9</v>
      </c>
      <c r="G108" s="27" t="str">
        <f t="shared" si="3"/>
        <v>20199</v>
      </c>
      <c r="H108" s="27">
        <f t="shared" si="4"/>
        <v>5</v>
      </c>
      <c r="I108" s="27">
        <f t="shared" si="5"/>
        <v>7025.9</v>
      </c>
      <c r="K108" s="27" t="s">
        <v>196</v>
      </c>
      <c r="L108" s="9">
        <v>129940.104213</v>
      </c>
    </row>
    <row r="109" s="27" customFormat="1" ht="23" customHeight="1" spans="1:12">
      <c r="A109" s="35" t="s">
        <v>10</v>
      </c>
      <c r="B109" s="35" t="s">
        <v>46</v>
      </c>
      <c r="C109" s="35" t="s">
        <v>46</v>
      </c>
      <c r="D109" s="40" t="s">
        <v>99</v>
      </c>
      <c r="E109" s="41">
        <v>7925.9</v>
      </c>
      <c r="F109" s="27">
        <v>10000</v>
      </c>
      <c r="G109" s="27" t="str">
        <f t="shared" si="3"/>
        <v>2019999</v>
      </c>
      <c r="H109" s="27">
        <f t="shared" si="4"/>
        <v>7</v>
      </c>
      <c r="I109" s="27">
        <f t="shared" si="5"/>
        <v>7025.9</v>
      </c>
      <c r="K109" s="27" t="s">
        <v>501</v>
      </c>
      <c r="L109" s="9">
        <v>87616.714213</v>
      </c>
    </row>
    <row r="110" s="27" customFormat="1" ht="23" customHeight="1" spans="1:12">
      <c r="A110" s="35" t="s">
        <v>100</v>
      </c>
      <c r="B110" s="35"/>
      <c r="C110" s="35"/>
      <c r="D110" s="40" t="s">
        <v>101</v>
      </c>
      <c r="E110" s="39">
        <f>E111+E114</f>
        <v>5836.5</v>
      </c>
      <c r="G110" s="27" t="str">
        <f t="shared" si="3"/>
        <v>203</v>
      </c>
      <c r="H110" s="27">
        <f t="shared" si="4"/>
        <v>3</v>
      </c>
      <c r="I110" s="27">
        <f t="shared" si="5"/>
        <v>5836.5</v>
      </c>
      <c r="K110" s="27" t="s">
        <v>502</v>
      </c>
      <c r="L110" s="13">
        <v>35111.796142</v>
      </c>
    </row>
    <row r="111" s="27" customFormat="1" ht="23" customHeight="1" spans="1:12">
      <c r="A111" s="35" t="s">
        <v>100</v>
      </c>
      <c r="B111" s="35" t="s">
        <v>38</v>
      </c>
      <c r="C111" s="35"/>
      <c r="D111" s="40" t="s">
        <v>102</v>
      </c>
      <c r="E111" s="39">
        <f>SUM(E112:E113)</f>
        <v>5195.5</v>
      </c>
      <c r="G111" s="27" t="str">
        <f t="shared" si="3"/>
        <v>20306</v>
      </c>
      <c r="H111" s="27">
        <f t="shared" si="4"/>
        <v>5</v>
      </c>
      <c r="I111" s="27">
        <f t="shared" si="5"/>
        <v>5195.5</v>
      </c>
      <c r="K111" s="27" t="s">
        <v>503</v>
      </c>
      <c r="L111" s="13">
        <v>15996.918071</v>
      </c>
    </row>
    <row r="112" s="27" customFormat="1" ht="23" customHeight="1" spans="1:12">
      <c r="A112" s="35" t="s">
        <v>100</v>
      </c>
      <c r="B112" s="35" t="s">
        <v>38</v>
      </c>
      <c r="C112" s="35" t="s">
        <v>25</v>
      </c>
      <c r="D112" s="40" t="s">
        <v>103</v>
      </c>
      <c r="E112" s="41">
        <v>695.5</v>
      </c>
      <c r="G112" s="27" t="str">
        <f t="shared" si="3"/>
        <v>2030603</v>
      </c>
      <c r="H112" s="27">
        <f t="shared" si="4"/>
        <v>7</v>
      </c>
      <c r="I112" s="27">
        <f t="shared" si="5"/>
        <v>695.5</v>
      </c>
      <c r="K112" s="27" t="s">
        <v>504</v>
      </c>
      <c r="L112" s="13">
        <v>35500</v>
      </c>
    </row>
    <row r="113" s="27" customFormat="1" ht="23" customHeight="1" spans="1:12">
      <c r="A113" s="35" t="s">
        <v>100</v>
      </c>
      <c r="B113" s="35" t="s">
        <v>38</v>
      </c>
      <c r="C113" s="35" t="s">
        <v>46</v>
      </c>
      <c r="D113" s="40" t="s">
        <v>104</v>
      </c>
      <c r="E113" s="41">
        <v>4500</v>
      </c>
      <c r="G113" s="27" t="str">
        <f t="shared" si="3"/>
        <v>2030699</v>
      </c>
      <c r="H113" s="27">
        <f t="shared" si="4"/>
        <v>7</v>
      </c>
      <c r="I113" s="27">
        <f t="shared" si="5"/>
        <v>4500</v>
      </c>
      <c r="K113" s="27" t="s">
        <v>505</v>
      </c>
      <c r="L113" s="13">
        <v>1008</v>
      </c>
    </row>
    <row r="114" s="27" customFormat="1" ht="23" customHeight="1" spans="1:12">
      <c r="A114" s="35" t="s">
        <v>100</v>
      </c>
      <c r="B114" s="35" t="s">
        <v>46</v>
      </c>
      <c r="C114" s="35"/>
      <c r="D114" s="40" t="s">
        <v>105</v>
      </c>
      <c r="E114" s="39">
        <f>SUM(E115)</f>
        <v>641</v>
      </c>
      <c r="G114" s="27" t="str">
        <f t="shared" si="3"/>
        <v>20399</v>
      </c>
      <c r="H114" s="27">
        <f t="shared" si="4"/>
        <v>5</v>
      </c>
      <c r="I114" s="27">
        <f t="shared" si="5"/>
        <v>641</v>
      </c>
      <c r="K114" s="27" t="s">
        <v>506</v>
      </c>
      <c r="L114" s="9">
        <v>2085.86</v>
      </c>
    </row>
    <row r="115" s="27" customFormat="1" ht="23" customHeight="1" spans="1:12">
      <c r="A115" s="35" t="s">
        <v>100</v>
      </c>
      <c r="B115" s="35" t="s">
        <v>46</v>
      </c>
      <c r="C115" s="35" t="s">
        <v>46</v>
      </c>
      <c r="D115" s="40" t="s">
        <v>106</v>
      </c>
      <c r="E115" s="41">
        <v>641</v>
      </c>
      <c r="G115" s="27" t="str">
        <f t="shared" si="3"/>
        <v>2039999</v>
      </c>
      <c r="H115" s="27">
        <f t="shared" si="4"/>
        <v>7</v>
      </c>
      <c r="I115" s="27">
        <f t="shared" si="5"/>
        <v>641</v>
      </c>
      <c r="K115" s="27" t="s">
        <v>507</v>
      </c>
      <c r="L115" s="13">
        <v>2085.86</v>
      </c>
    </row>
    <row r="116" s="27" customFormat="1" ht="23" customHeight="1" spans="1:12">
      <c r="A116" s="35" t="s">
        <v>107</v>
      </c>
      <c r="B116" s="35"/>
      <c r="C116" s="35"/>
      <c r="D116" s="40" t="s">
        <v>108</v>
      </c>
      <c r="E116" s="39">
        <f>E117+E122+E125+E133+E140</f>
        <v>80479.93</v>
      </c>
      <c r="G116" s="27" t="str">
        <f t="shared" si="3"/>
        <v>204</v>
      </c>
      <c r="H116" s="27">
        <f t="shared" si="4"/>
        <v>3</v>
      </c>
      <c r="I116" s="27">
        <f t="shared" si="5"/>
        <v>80479.93</v>
      </c>
      <c r="K116" s="27" t="s">
        <v>508</v>
      </c>
      <c r="L116" s="9">
        <v>1791.26</v>
      </c>
    </row>
    <row r="117" s="27" customFormat="1" ht="23" customHeight="1" spans="1:12">
      <c r="A117" s="35" t="s">
        <v>107</v>
      </c>
      <c r="B117" s="35" t="s">
        <v>15</v>
      </c>
      <c r="C117" s="35"/>
      <c r="D117" s="40" t="s">
        <v>109</v>
      </c>
      <c r="E117" s="39">
        <f>SUM(E118:E121)</f>
        <v>71833.9</v>
      </c>
      <c r="G117" s="27" t="str">
        <f t="shared" si="3"/>
        <v>20402</v>
      </c>
      <c r="H117" s="27">
        <f t="shared" si="4"/>
        <v>5</v>
      </c>
      <c r="I117" s="27">
        <f t="shared" si="5"/>
        <v>71833.9</v>
      </c>
      <c r="K117" s="27" t="s">
        <v>509</v>
      </c>
      <c r="L117" s="13">
        <v>1342.77</v>
      </c>
    </row>
    <row r="118" s="27" customFormat="1" ht="23" customHeight="1" spans="1:12">
      <c r="A118" s="35" t="s">
        <v>107</v>
      </c>
      <c r="B118" s="35" t="s">
        <v>15</v>
      </c>
      <c r="C118" s="35" t="s">
        <v>12</v>
      </c>
      <c r="D118" s="40" t="s">
        <v>14</v>
      </c>
      <c r="E118" s="41">
        <v>65689.09</v>
      </c>
      <c r="G118" s="27" t="str">
        <f t="shared" si="3"/>
        <v>2040201</v>
      </c>
      <c r="H118" s="27">
        <f t="shared" si="4"/>
        <v>7</v>
      </c>
      <c r="I118" s="27">
        <f t="shared" si="5"/>
        <v>65689.09</v>
      </c>
      <c r="K118" s="27" t="s">
        <v>510</v>
      </c>
      <c r="L118" s="13">
        <v>307.51</v>
      </c>
    </row>
    <row r="119" s="27" customFormat="1" ht="23" customHeight="1" spans="1:12">
      <c r="A119" s="35" t="s">
        <v>107</v>
      </c>
      <c r="B119" s="35" t="s">
        <v>15</v>
      </c>
      <c r="C119" s="35" t="s">
        <v>15</v>
      </c>
      <c r="D119" s="40" t="s">
        <v>16</v>
      </c>
      <c r="E119" s="41">
        <v>2023.4</v>
      </c>
      <c r="G119" s="27" t="str">
        <f t="shared" si="3"/>
        <v>2040202</v>
      </c>
      <c r="H119" s="27">
        <f t="shared" si="4"/>
        <v>7</v>
      </c>
      <c r="I119" s="27">
        <f t="shared" si="5"/>
        <v>2023.4</v>
      </c>
      <c r="K119" s="27" t="s">
        <v>511</v>
      </c>
      <c r="L119" s="13">
        <v>140.98</v>
      </c>
    </row>
    <row r="120" s="27" customFormat="1" ht="23" customHeight="1" spans="1:12">
      <c r="A120" s="35" t="s">
        <v>107</v>
      </c>
      <c r="B120" s="35" t="s">
        <v>15</v>
      </c>
      <c r="C120" s="35" t="s">
        <v>110</v>
      </c>
      <c r="D120" s="40" t="s">
        <v>111</v>
      </c>
      <c r="E120" s="41">
        <v>1117.5</v>
      </c>
      <c r="G120" s="27" t="str">
        <f t="shared" si="3"/>
        <v>2040220</v>
      </c>
      <c r="H120" s="27">
        <f t="shared" si="4"/>
        <v>7</v>
      </c>
      <c r="I120" s="27">
        <f t="shared" si="5"/>
        <v>1117.5</v>
      </c>
      <c r="K120" s="27" t="s">
        <v>512</v>
      </c>
      <c r="L120" s="9">
        <v>479.6</v>
      </c>
    </row>
    <row r="121" s="27" customFormat="1" ht="23" customHeight="1" spans="1:12">
      <c r="A121" s="35" t="s">
        <v>107</v>
      </c>
      <c r="B121" s="35" t="s">
        <v>15</v>
      </c>
      <c r="C121" s="35" t="s">
        <v>46</v>
      </c>
      <c r="D121" s="40" t="s">
        <v>112</v>
      </c>
      <c r="E121" s="41">
        <v>3003.91</v>
      </c>
      <c r="G121" s="27" t="str">
        <f t="shared" si="3"/>
        <v>2040299</v>
      </c>
      <c r="H121" s="27">
        <f t="shared" si="4"/>
        <v>7</v>
      </c>
      <c r="I121" s="27">
        <f t="shared" si="5"/>
        <v>3003.91</v>
      </c>
      <c r="K121" s="27" t="s">
        <v>513</v>
      </c>
      <c r="L121" s="13">
        <v>479.6</v>
      </c>
    </row>
    <row r="122" s="27" customFormat="1" ht="23" customHeight="1" spans="1:12">
      <c r="A122" s="35" t="s">
        <v>107</v>
      </c>
      <c r="B122" s="35" t="s">
        <v>25</v>
      </c>
      <c r="C122" s="35"/>
      <c r="D122" s="40" t="s">
        <v>113</v>
      </c>
      <c r="E122" s="39">
        <f>SUM(E123:E124)</f>
        <v>348</v>
      </c>
      <c r="G122" s="27" t="str">
        <f t="shared" si="3"/>
        <v>20403</v>
      </c>
      <c r="H122" s="27">
        <f t="shared" si="4"/>
        <v>5</v>
      </c>
      <c r="I122" s="27">
        <f t="shared" si="5"/>
        <v>348</v>
      </c>
      <c r="K122" s="27" t="s">
        <v>514</v>
      </c>
      <c r="L122" s="9">
        <v>2709.89</v>
      </c>
    </row>
    <row r="123" s="27" customFormat="1" ht="23" customHeight="1" spans="1:12">
      <c r="A123" s="35" t="s">
        <v>107</v>
      </c>
      <c r="B123" s="35" t="s">
        <v>25</v>
      </c>
      <c r="C123" s="35" t="s">
        <v>15</v>
      </c>
      <c r="D123" s="40" t="s">
        <v>16</v>
      </c>
      <c r="E123" s="41">
        <v>8</v>
      </c>
      <c r="G123" s="27" t="str">
        <f t="shared" si="3"/>
        <v>2040302</v>
      </c>
      <c r="H123" s="27">
        <f t="shared" si="4"/>
        <v>7</v>
      </c>
      <c r="I123" s="27">
        <f t="shared" si="5"/>
        <v>8</v>
      </c>
      <c r="K123" s="27" t="s">
        <v>515</v>
      </c>
      <c r="L123" s="13">
        <v>24.32</v>
      </c>
    </row>
    <row r="124" s="27" customFormat="1" ht="23" customHeight="1" spans="1:12">
      <c r="A124" s="35" t="s">
        <v>107</v>
      </c>
      <c r="B124" s="35" t="s">
        <v>25</v>
      </c>
      <c r="C124" s="35" t="s">
        <v>46</v>
      </c>
      <c r="D124" s="40" t="s">
        <v>114</v>
      </c>
      <c r="E124" s="41">
        <v>340</v>
      </c>
      <c r="G124" s="27" t="str">
        <f t="shared" si="3"/>
        <v>2040399</v>
      </c>
      <c r="H124" s="27">
        <f t="shared" si="4"/>
        <v>7</v>
      </c>
      <c r="I124" s="27">
        <f t="shared" si="5"/>
        <v>340</v>
      </c>
      <c r="K124" s="27" t="s">
        <v>516</v>
      </c>
      <c r="L124" s="13">
        <v>917.89</v>
      </c>
    </row>
    <row r="125" s="27" customFormat="1" ht="23" customHeight="1" spans="1:12">
      <c r="A125" s="35" t="s">
        <v>107</v>
      </c>
      <c r="B125" s="35" t="s">
        <v>38</v>
      </c>
      <c r="C125" s="35"/>
      <c r="D125" s="40" t="s">
        <v>115</v>
      </c>
      <c r="E125" s="39">
        <f>SUM(E126:E132)</f>
        <v>4234.59</v>
      </c>
      <c r="G125" s="27" t="str">
        <f t="shared" si="3"/>
        <v>20406</v>
      </c>
      <c r="H125" s="27">
        <f t="shared" si="4"/>
        <v>5</v>
      </c>
      <c r="I125" s="27">
        <f t="shared" si="5"/>
        <v>4234.59</v>
      </c>
      <c r="K125" s="27" t="s">
        <v>517</v>
      </c>
      <c r="L125" s="13">
        <v>1767.68</v>
      </c>
    </row>
    <row r="126" s="27" customFormat="1" ht="23" customHeight="1" spans="1:12">
      <c r="A126" s="35" t="s">
        <v>107</v>
      </c>
      <c r="B126" s="35" t="s">
        <v>38</v>
      </c>
      <c r="C126" s="35" t="s">
        <v>12</v>
      </c>
      <c r="D126" s="40" t="s">
        <v>14</v>
      </c>
      <c r="E126" s="41">
        <v>3581.49</v>
      </c>
      <c r="G126" s="27" t="str">
        <f t="shared" si="3"/>
        <v>2040601</v>
      </c>
      <c r="H126" s="27">
        <f t="shared" si="4"/>
        <v>7</v>
      </c>
      <c r="I126" s="27">
        <f t="shared" si="5"/>
        <v>3581.49</v>
      </c>
      <c r="K126" s="27" t="s">
        <v>518</v>
      </c>
      <c r="L126" s="9">
        <v>4266</v>
      </c>
    </row>
    <row r="127" s="27" customFormat="1" ht="23" customHeight="1" spans="1:12">
      <c r="A127" s="35" t="s">
        <v>107</v>
      </c>
      <c r="B127" s="35" t="s">
        <v>38</v>
      </c>
      <c r="C127" s="35" t="s">
        <v>15</v>
      </c>
      <c r="D127" s="40" t="s">
        <v>16</v>
      </c>
      <c r="E127" s="41">
        <v>272</v>
      </c>
      <c r="G127" s="27" t="str">
        <f t="shared" si="3"/>
        <v>2040602</v>
      </c>
      <c r="H127" s="27">
        <f t="shared" si="4"/>
        <v>7</v>
      </c>
      <c r="I127" s="27">
        <f t="shared" si="5"/>
        <v>272</v>
      </c>
      <c r="K127" s="27" t="s">
        <v>519</v>
      </c>
      <c r="L127" s="13">
        <v>4266</v>
      </c>
    </row>
    <row r="128" s="27" customFormat="1" ht="23" customHeight="1" spans="1:12">
      <c r="A128" s="35" t="s">
        <v>107</v>
      </c>
      <c r="B128" s="35" t="s">
        <v>38</v>
      </c>
      <c r="C128" s="35" t="s">
        <v>17</v>
      </c>
      <c r="D128" s="40" t="s">
        <v>116</v>
      </c>
      <c r="E128" s="41">
        <v>70.7</v>
      </c>
      <c r="G128" s="27" t="str">
        <f t="shared" si="3"/>
        <v>2040604</v>
      </c>
      <c r="H128" s="27">
        <f t="shared" si="4"/>
        <v>7</v>
      </c>
      <c r="I128" s="27">
        <f t="shared" si="5"/>
        <v>70.7</v>
      </c>
      <c r="K128" s="27" t="s">
        <v>520</v>
      </c>
      <c r="L128" s="9">
        <v>10643.06</v>
      </c>
    </row>
    <row r="129" s="27" customFormat="1" ht="23" customHeight="1" spans="1:12">
      <c r="A129" s="35" t="s">
        <v>107</v>
      </c>
      <c r="B129" s="35" t="s">
        <v>38</v>
      </c>
      <c r="C129" s="35" t="s">
        <v>19</v>
      </c>
      <c r="D129" s="40" t="s">
        <v>117</v>
      </c>
      <c r="E129" s="41">
        <v>164.4</v>
      </c>
      <c r="G129" s="27" t="str">
        <f t="shared" si="3"/>
        <v>2040605</v>
      </c>
      <c r="H129" s="27">
        <f t="shared" si="4"/>
        <v>7</v>
      </c>
      <c r="I129" s="27">
        <f t="shared" si="5"/>
        <v>164.4</v>
      </c>
      <c r="K129" s="27" t="s">
        <v>521</v>
      </c>
      <c r="L129" s="13">
        <v>2507.2</v>
      </c>
    </row>
    <row r="130" s="27" customFormat="1" ht="23" customHeight="1" spans="1:12">
      <c r="A130" s="35" t="s">
        <v>107</v>
      </c>
      <c r="B130" s="35" t="s">
        <v>38</v>
      </c>
      <c r="C130" s="35" t="s">
        <v>35</v>
      </c>
      <c r="D130" s="40" t="s">
        <v>118</v>
      </c>
      <c r="E130" s="41">
        <v>16</v>
      </c>
      <c r="G130" s="27" t="str">
        <f t="shared" si="3"/>
        <v>2040607</v>
      </c>
      <c r="H130" s="27">
        <f t="shared" si="4"/>
        <v>7</v>
      </c>
      <c r="I130" s="27">
        <f t="shared" si="5"/>
        <v>16</v>
      </c>
      <c r="K130" s="27" t="s">
        <v>522</v>
      </c>
      <c r="L130" s="13">
        <v>102.05</v>
      </c>
    </row>
    <row r="131" s="27" customFormat="1" ht="23" customHeight="1" spans="1:12">
      <c r="A131" s="35" t="s">
        <v>107</v>
      </c>
      <c r="B131" s="35" t="s">
        <v>38</v>
      </c>
      <c r="C131" s="35" t="s">
        <v>21</v>
      </c>
      <c r="D131" s="40" t="s">
        <v>119</v>
      </c>
      <c r="E131" s="41">
        <v>48</v>
      </c>
      <c r="G131" s="27" t="str">
        <f t="shared" si="3"/>
        <v>2040608</v>
      </c>
      <c r="H131" s="27">
        <f t="shared" si="4"/>
        <v>7</v>
      </c>
      <c r="I131" s="27">
        <f t="shared" si="5"/>
        <v>48</v>
      </c>
      <c r="K131" s="27" t="s">
        <v>523</v>
      </c>
      <c r="L131" s="13">
        <v>623.93</v>
      </c>
    </row>
    <row r="132" s="27" customFormat="1" ht="23" customHeight="1" spans="1:12">
      <c r="A132" s="35" t="s">
        <v>107</v>
      </c>
      <c r="B132" s="35" t="s">
        <v>38</v>
      </c>
      <c r="C132" s="35" t="s">
        <v>120</v>
      </c>
      <c r="D132" s="40" t="s">
        <v>121</v>
      </c>
      <c r="E132" s="41">
        <v>82</v>
      </c>
      <c r="G132" s="27" t="str">
        <f t="shared" si="3"/>
        <v>2040612</v>
      </c>
      <c r="H132" s="27">
        <f t="shared" si="4"/>
        <v>7</v>
      </c>
      <c r="I132" s="27">
        <f t="shared" si="5"/>
        <v>82</v>
      </c>
      <c r="K132" s="27" t="s">
        <v>524</v>
      </c>
      <c r="L132" s="13">
        <v>1298.97</v>
      </c>
    </row>
    <row r="133" s="27" customFormat="1" ht="23" customHeight="1" spans="1:12">
      <c r="A133" s="35" t="s">
        <v>107</v>
      </c>
      <c r="B133" s="35" t="s">
        <v>21</v>
      </c>
      <c r="C133" s="35"/>
      <c r="D133" s="40" t="s">
        <v>122</v>
      </c>
      <c r="E133" s="39">
        <f>SUM(E134:E139)</f>
        <v>4044.44</v>
      </c>
      <c r="G133" s="27" t="str">
        <f t="shared" si="3"/>
        <v>20408</v>
      </c>
      <c r="H133" s="27">
        <f t="shared" si="4"/>
        <v>5</v>
      </c>
      <c r="I133" s="27">
        <f t="shared" si="5"/>
        <v>4044.44</v>
      </c>
      <c r="K133" s="27" t="s">
        <v>525</v>
      </c>
      <c r="L133" s="13">
        <v>304.91</v>
      </c>
    </row>
    <row r="134" s="27" customFormat="1" ht="23" customHeight="1" spans="1:12">
      <c r="A134" s="35" t="s">
        <v>107</v>
      </c>
      <c r="B134" s="35" t="s">
        <v>21</v>
      </c>
      <c r="C134" s="35" t="s">
        <v>12</v>
      </c>
      <c r="D134" s="40" t="s">
        <v>14</v>
      </c>
      <c r="E134" s="41">
        <v>3375.34</v>
      </c>
      <c r="G134" s="27" t="str">
        <f t="shared" si="3"/>
        <v>2040801</v>
      </c>
      <c r="H134" s="27">
        <f t="shared" si="4"/>
        <v>7</v>
      </c>
      <c r="I134" s="27">
        <f t="shared" si="5"/>
        <v>3375.34</v>
      </c>
      <c r="K134" s="27" t="s">
        <v>526</v>
      </c>
      <c r="L134" s="13">
        <v>6.84</v>
      </c>
    </row>
    <row r="135" s="27" customFormat="1" ht="23" customHeight="1" spans="1:12">
      <c r="A135" s="35" t="s">
        <v>107</v>
      </c>
      <c r="B135" s="35" t="s">
        <v>21</v>
      </c>
      <c r="C135" s="35" t="s">
        <v>15</v>
      </c>
      <c r="D135" s="40" t="s">
        <v>16</v>
      </c>
      <c r="E135" s="41">
        <v>313.28</v>
      </c>
      <c r="G135" s="27" t="str">
        <f t="shared" si="3"/>
        <v>2040802</v>
      </c>
      <c r="H135" s="27">
        <f t="shared" si="4"/>
        <v>7</v>
      </c>
      <c r="I135" s="27">
        <f t="shared" si="5"/>
        <v>313.28</v>
      </c>
      <c r="K135" s="27" t="s">
        <v>527</v>
      </c>
      <c r="L135" s="13">
        <v>5799.16</v>
      </c>
    </row>
    <row r="136" s="27" customFormat="1" ht="23" customHeight="1" spans="1:12">
      <c r="A136" s="35" t="s">
        <v>107</v>
      </c>
      <c r="B136" s="35" t="s">
        <v>21</v>
      </c>
      <c r="C136" s="35" t="s">
        <v>17</v>
      </c>
      <c r="D136" s="40" t="s">
        <v>123</v>
      </c>
      <c r="E136" s="41">
        <v>270.18</v>
      </c>
      <c r="G136" s="27" t="str">
        <f t="shared" ref="G136:G199" si="6">A136&amp;B136&amp;C136</f>
        <v>2040804</v>
      </c>
      <c r="H136" s="27">
        <f t="shared" ref="H136:H199" si="7">LEN(G136)</f>
        <v>7</v>
      </c>
      <c r="I136" s="27">
        <f t="shared" si="5"/>
        <v>270.18</v>
      </c>
      <c r="K136" s="27" t="s">
        <v>528</v>
      </c>
      <c r="L136" s="9">
        <v>2662.58</v>
      </c>
    </row>
    <row r="137" s="27" customFormat="1" ht="23" customHeight="1" spans="1:12">
      <c r="A137" s="35" t="s">
        <v>107</v>
      </c>
      <c r="B137" s="35" t="s">
        <v>21</v>
      </c>
      <c r="C137" s="35" t="s">
        <v>19</v>
      </c>
      <c r="D137" s="40" t="s">
        <v>124</v>
      </c>
      <c r="E137" s="41">
        <v>30.64</v>
      </c>
      <c r="G137" s="27" t="str">
        <f t="shared" si="6"/>
        <v>2040805</v>
      </c>
      <c r="H137" s="27">
        <f t="shared" si="7"/>
        <v>7</v>
      </c>
      <c r="I137" s="27">
        <f t="shared" ref="I137:I200" si="8">VLOOKUP(G137,K:L,2,0)</f>
        <v>30.64</v>
      </c>
      <c r="K137" s="27" t="s">
        <v>529</v>
      </c>
      <c r="L137" s="13">
        <v>580.8</v>
      </c>
    </row>
    <row r="138" s="27" customFormat="1" ht="23" customHeight="1" spans="1:12">
      <c r="A138" s="35" t="s">
        <v>107</v>
      </c>
      <c r="B138" s="35" t="s">
        <v>21</v>
      </c>
      <c r="C138" s="35" t="s">
        <v>38</v>
      </c>
      <c r="D138" s="40" t="s">
        <v>125</v>
      </c>
      <c r="E138" s="41">
        <v>10</v>
      </c>
      <c r="G138" s="27" t="str">
        <f t="shared" si="6"/>
        <v>2040806</v>
      </c>
      <c r="H138" s="27">
        <f t="shared" si="7"/>
        <v>7</v>
      </c>
      <c r="I138" s="27">
        <f t="shared" si="8"/>
        <v>10</v>
      </c>
      <c r="K138" s="27" t="s">
        <v>530</v>
      </c>
      <c r="L138" s="13">
        <v>43.78</v>
      </c>
    </row>
    <row r="139" s="27" customFormat="1" ht="23" customHeight="1" spans="1:12">
      <c r="A139" s="35" t="s">
        <v>107</v>
      </c>
      <c r="B139" s="35" t="s">
        <v>21</v>
      </c>
      <c r="C139" s="35" t="s">
        <v>46</v>
      </c>
      <c r="D139" s="40" t="s">
        <v>126</v>
      </c>
      <c r="E139" s="41">
        <v>45</v>
      </c>
      <c r="G139" s="27" t="str">
        <f t="shared" si="6"/>
        <v>2040899</v>
      </c>
      <c r="H139" s="27">
        <f t="shared" si="7"/>
        <v>7</v>
      </c>
      <c r="I139" s="27">
        <f t="shared" si="8"/>
        <v>45</v>
      </c>
      <c r="K139" s="27" t="s">
        <v>531</v>
      </c>
      <c r="L139" s="13">
        <v>270</v>
      </c>
    </row>
    <row r="140" s="27" customFormat="1" ht="23" customHeight="1" spans="1:12">
      <c r="A140" s="35" t="s">
        <v>107</v>
      </c>
      <c r="B140" s="35" t="s">
        <v>46</v>
      </c>
      <c r="C140" s="35"/>
      <c r="D140" s="40" t="s">
        <v>127</v>
      </c>
      <c r="E140" s="39">
        <f>SUM(E141)</f>
        <v>19</v>
      </c>
      <c r="G140" s="27" t="str">
        <f t="shared" si="6"/>
        <v>20499</v>
      </c>
      <c r="H140" s="27">
        <f t="shared" si="7"/>
        <v>5</v>
      </c>
      <c r="I140" s="27">
        <f t="shared" si="8"/>
        <v>19</v>
      </c>
      <c r="K140" s="27" t="s">
        <v>532</v>
      </c>
      <c r="L140" s="13">
        <v>1768</v>
      </c>
    </row>
    <row r="141" s="27" customFormat="1" ht="23" customHeight="1" spans="1:12">
      <c r="A141" s="35" t="s">
        <v>107</v>
      </c>
      <c r="B141" s="35" t="s">
        <v>46</v>
      </c>
      <c r="C141" s="35" t="s">
        <v>15</v>
      </c>
      <c r="D141" s="40" t="s">
        <v>128</v>
      </c>
      <c r="E141" s="41">
        <v>19</v>
      </c>
      <c r="G141" s="27" t="str">
        <f t="shared" si="6"/>
        <v>2049902</v>
      </c>
      <c r="H141" s="27">
        <f t="shared" si="7"/>
        <v>7</v>
      </c>
      <c r="I141" s="27">
        <f t="shared" si="8"/>
        <v>19</v>
      </c>
      <c r="K141" s="27" t="s">
        <v>533</v>
      </c>
      <c r="L141" s="9">
        <v>1597.48</v>
      </c>
    </row>
    <row r="142" s="27" customFormat="1" ht="23" customHeight="1" spans="1:12">
      <c r="A142" s="35" t="s">
        <v>129</v>
      </c>
      <c r="B142" s="35"/>
      <c r="C142" s="35"/>
      <c r="D142" s="40" t="s">
        <v>130</v>
      </c>
      <c r="E142" s="39">
        <f>E143+E146+E153+E156+E158+E161+E163+E165</f>
        <v>176039.67</v>
      </c>
      <c r="G142" s="27" t="str">
        <f t="shared" si="6"/>
        <v>205</v>
      </c>
      <c r="H142" s="27">
        <f t="shared" si="7"/>
        <v>3</v>
      </c>
      <c r="I142" s="27">
        <f t="shared" si="8"/>
        <v>176039.67</v>
      </c>
      <c r="K142" s="27" t="s">
        <v>534</v>
      </c>
      <c r="L142" s="13">
        <v>826.2</v>
      </c>
    </row>
    <row r="143" s="27" customFormat="1" ht="23" customHeight="1" spans="1:12">
      <c r="A143" s="35" t="s">
        <v>129</v>
      </c>
      <c r="B143" s="35" t="s">
        <v>12</v>
      </c>
      <c r="C143" s="35"/>
      <c r="D143" s="40" t="s">
        <v>131</v>
      </c>
      <c r="E143" s="39">
        <f>SUM(E144:E145)</f>
        <v>5277.51</v>
      </c>
      <c r="G143" s="27" t="str">
        <f t="shared" si="6"/>
        <v>20501</v>
      </c>
      <c r="H143" s="27">
        <f t="shared" si="7"/>
        <v>5</v>
      </c>
      <c r="I143" s="27">
        <f t="shared" si="8"/>
        <v>5277.51</v>
      </c>
      <c r="K143" s="27" t="s">
        <v>535</v>
      </c>
      <c r="L143" s="13">
        <v>434.18</v>
      </c>
    </row>
    <row r="144" s="27" customFormat="1" ht="23" customHeight="1" spans="1:12">
      <c r="A144" s="35" t="s">
        <v>129</v>
      </c>
      <c r="B144" s="35" t="s">
        <v>12</v>
      </c>
      <c r="C144" s="35" t="s">
        <v>12</v>
      </c>
      <c r="D144" s="40" t="s">
        <v>14</v>
      </c>
      <c r="E144" s="41">
        <v>2136.57</v>
      </c>
      <c r="G144" s="27" t="str">
        <f t="shared" si="6"/>
        <v>2050101</v>
      </c>
      <c r="H144" s="27">
        <f t="shared" si="7"/>
        <v>7</v>
      </c>
      <c r="I144" s="27">
        <f t="shared" si="8"/>
        <v>2136.57</v>
      </c>
      <c r="K144" s="27" t="s">
        <v>536</v>
      </c>
      <c r="L144" s="13">
        <v>337.1</v>
      </c>
    </row>
    <row r="145" s="27" customFormat="1" ht="23" customHeight="1" spans="1:12">
      <c r="A145" s="35" t="s">
        <v>129</v>
      </c>
      <c r="B145" s="35" t="s">
        <v>12</v>
      </c>
      <c r="C145" s="35" t="s">
        <v>46</v>
      </c>
      <c r="D145" s="40" t="s">
        <v>132</v>
      </c>
      <c r="E145" s="41">
        <v>3140.94</v>
      </c>
      <c r="G145" s="27" t="str">
        <f t="shared" si="6"/>
        <v>2050199</v>
      </c>
      <c r="H145" s="27">
        <f t="shared" si="7"/>
        <v>7</v>
      </c>
      <c r="I145" s="27">
        <f t="shared" si="8"/>
        <v>3140.94</v>
      </c>
      <c r="K145" s="27" t="s">
        <v>537</v>
      </c>
      <c r="L145" s="9">
        <v>5886.5</v>
      </c>
    </row>
    <row r="146" s="27" customFormat="1" ht="23" customHeight="1" spans="1:12">
      <c r="A146" s="35" t="s">
        <v>129</v>
      </c>
      <c r="B146" s="35" t="s">
        <v>15</v>
      </c>
      <c r="C146" s="35"/>
      <c r="D146" s="40" t="s">
        <v>133</v>
      </c>
      <c r="E146" s="39">
        <f>SUM(E147:E152)</f>
        <v>94029.35</v>
      </c>
      <c r="G146" s="27" t="str">
        <f t="shared" si="6"/>
        <v>20502</v>
      </c>
      <c r="H146" s="27">
        <f t="shared" si="7"/>
        <v>5</v>
      </c>
      <c r="I146" s="27">
        <f t="shared" si="8"/>
        <v>94029.35</v>
      </c>
      <c r="K146" s="27" t="s">
        <v>538</v>
      </c>
      <c r="L146" s="13">
        <v>359.1</v>
      </c>
    </row>
    <row r="147" s="27" customFormat="1" ht="23" customHeight="1" spans="1:12">
      <c r="A147" s="35" t="s">
        <v>129</v>
      </c>
      <c r="B147" s="35" t="s">
        <v>15</v>
      </c>
      <c r="C147" s="35" t="s">
        <v>12</v>
      </c>
      <c r="D147" s="40" t="s">
        <v>134</v>
      </c>
      <c r="E147" s="41">
        <v>4303.81</v>
      </c>
      <c r="G147" s="27" t="str">
        <f t="shared" si="6"/>
        <v>2050201</v>
      </c>
      <c r="H147" s="27">
        <f t="shared" si="7"/>
        <v>7</v>
      </c>
      <c r="I147" s="27">
        <f t="shared" si="8"/>
        <v>4303.81</v>
      </c>
      <c r="K147" s="27" t="s">
        <v>539</v>
      </c>
      <c r="L147" s="13">
        <v>801.4</v>
      </c>
    </row>
    <row r="148" s="27" customFormat="1" ht="23" customHeight="1" spans="1:12">
      <c r="A148" s="35" t="s">
        <v>129</v>
      </c>
      <c r="B148" s="35" t="s">
        <v>15</v>
      </c>
      <c r="C148" s="35" t="s">
        <v>15</v>
      </c>
      <c r="D148" s="40" t="s">
        <v>135</v>
      </c>
      <c r="E148" s="41">
        <v>5983.54</v>
      </c>
      <c r="G148" s="27" t="str">
        <f t="shared" si="6"/>
        <v>2050202</v>
      </c>
      <c r="H148" s="27">
        <f t="shared" si="7"/>
        <v>7</v>
      </c>
      <c r="I148" s="27">
        <f t="shared" si="8"/>
        <v>5983.54</v>
      </c>
      <c r="K148" s="27" t="s">
        <v>540</v>
      </c>
      <c r="L148" s="13">
        <v>4726</v>
      </c>
    </row>
    <row r="149" s="27" customFormat="1" ht="23" customHeight="1" spans="1:12">
      <c r="A149" s="35" t="s">
        <v>129</v>
      </c>
      <c r="B149" s="35" t="s">
        <v>15</v>
      </c>
      <c r="C149" s="35" t="s">
        <v>25</v>
      </c>
      <c r="D149" s="40" t="s">
        <v>136</v>
      </c>
      <c r="E149" s="41">
        <v>32413.47</v>
      </c>
      <c r="G149" s="27" t="str">
        <f t="shared" si="6"/>
        <v>2050203</v>
      </c>
      <c r="H149" s="27">
        <f t="shared" si="7"/>
        <v>7</v>
      </c>
      <c r="I149" s="27">
        <f t="shared" si="8"/>
        <v>32413.47</v>
      </c>
      <c r="K149" s="27" t="s">
        <v>541</v>
      </c>
      <c r="L149" s="9">
        <v>4301.16</v>
      </c>
    </row>
    <row r="150" s="27" customFormat="1" ht="23" customHeight="1" spans="1:12">
      <c r="A150" s="35" t="s">
        <v>129</v>
      </c>
      <c r="B150" s="35" t="s">
        <v>15</v>
      </c>
      <c r="C150" s="35" t="s">
        <v>17</v>
      </c>
      <c r="D150" s="40" t="s">
        <v>137</v>
      </c>
      <c r="E150" s="41">
        <v>44910.13</v>
      </c>
      <c r="G150" s="27" t="str">
        <f t="shared" si="6"/>
        <v>2050204</v>
      </c>
      <c r="H150" s="27">
        <f t="shared" si="7"/>
        <v>7</v>
      </c>
      <c r="I150" s="27">
        <f t="shared" si="8"/>
        <v>44910.13</v>
      </c>
      <c r="K150" s="27" t="s">
        <v>542</v>
      </c>
      <c r="L150" s="13">
        <v>21.16</v>
      </c>
    </row>
    <row r="151" s="27" customFormat="1" ht="23" customHeight="1" spans="1:12">
      <c r="A151" s="35" t="s">
        <v>129</v>
      </c>
      <c r="B151" s="35" t="s">
        <v>15</v>
      </c>
      <c r="C151" s="35" t="s">
        <v>19</v>
      </c>
      <c r="D151" s="40" t="s">
        <v>138</v>
      </c>
      <c r="E151" s="41">
        <v>919</v>
      </c>
      <c r="G151" s="27" t="str">
        <f t="shared" si="6"/>
        <v>2050205</v>
      </c>
      <c r="H151" s="27">
        <f t="shared" si="7"/>
        <v>7</v>
      </c>
      <c r="I151" s="27">
        <f t="shared" si="8"/>
        <v>919</v>
      </c>
      <c r="K151" s="27" t="s">
        <v>543</v>
      </c>
      <c r="L151" s="13">
        <v>4280</v>
      </c>
    </row>
    <row r="152" s="27" customFormat="1" ht="23" customHeight="1" spans="1:12">
      <c r="A152" s="35" t="s">
        <v>129</v>
      </c>
      <c r="B152" s="35" t="s">
        <v>15</v>
      </c>
      <c r="C152" s="35" t="s">
        <v>46</v>
      </c>
      <c r="D152" s="40" t="s">
        <v>139</v>
      </c>
      <c r="E152" s="41">
        <v>5499.4</v>
      </c>
      <c r="G152" s="27" t="str">
        <f t="shared" si="6"/>
        <v>2050299</v>
      </c>
      <c r="H152" s="27">
        <f t="shared" si="7"/>
        <v>7</v>
      </c>
      <c r="I152" s="27">
        <f t="shared" si="8"/>
        <v>5499.4</v>
      </c>
      <c r="K152" s="27" t="s">
        <v>544</v>
      </c>
      <c r="L152" s="9">
        <v>1250</v>
      </c>
    </row>
    <row r="153" s="27" customFormat="1" ht="23" customHeight="1" spans="1:12">
      <c r="A153" s="35" t="s">
        <v>129</v>
      </c>
      <c r="B153" s="35" t="s">
        <v>25</v>
      </c>
      <c r="C153" s="35"/>
      <c r="D153" s="40" t="s">
        <v>140</v>
      </c>
      <c r="E153" s="39">
        <f>SUM(E154:E155)</f>
        <v>45874.31</v>
      </c>
      <c r="G153" s="27" t="str">
        <f t="shared" si="6"/>
        <v>20503</v>
      </c>
      <c r="H153" s="27">
        <f t="shared" si="7"/>
        <v>5</v>
      </c>
      <c r="I153" s="27">
        <f t="shared" si="8"/>
        <v>45874.31</v>
      </c>
      <c r="K153" s="27" t="s">
        <v>545</v>
      </c>
      <c r="L153" s="13">
        <v>1250</v>
      </c>
    </row>
    <row r="154" s="27" customFormat="1" ht="23" customHeight="1" spans="1:12">
      <c r="A154" s="35" t="s">
        <v>129</v>
      </c>
      <c r="B154" s="35" t="s">
        <v>25</v>
      </c>
      <c r="C154" s="35" t="s">
        <v>15</v>
      </c>
      <c r="D154" s="40" t="s">
        <v>141</v>
      </c>
      <c r="E154" s="41">
        <v>6243.47</v>
      </c>
      <c r="G154" s="27" t="str">
        <f t="shared" si="6"/>
        <v>2050302</v>
      </c>
      <c r="H154" s="27">
        <f t="shared" si="7"/>
        <v>7</v>
      </c>
      <c r="I154" s="27">
        <f t="shared" si="8"/>
        <v>6243.47</v>
      </c>
      <c r="K154" s="27" t="s">
        <v>546</v>
      </c>
      <c r="L154" s="9">
        <v>4350</v>
      </c>
    </row>
    <row r="155" s="27" customFormat="1" ht="23" customHeight="1" spans="1:12">
      <c r="A155" s="35" t="s">
        <v>129</v>
      </c>
      <c r="B155" s="35" t="s">
        <v>25</v>
      </c>
      <c r="C155" s="35" t="s">
        <v>19</v>
      </c>
      <c r="D155" s="40" t="s">
        <v>142</v>
      </c>
      <c r="E155" s="41">
        <v>39630.84</v>
      </c>
      <c r="G155" s="27" t="str">
        <f t="shared" si="6"/>
        <v>2050305</v>
      </c>
      <c r="H155" s="27">
        <f t="shared" si="7"/>
        <v>7</v>
      </c>
      <c r="I155" s="27">
        <f t="shared" si="8"/>
        <v>39630.84</v>
      </c>
      <c r="K155" s="27" t="s">
        <v>547</v>
      </c>
      <c r="L155" s="13">
        <v>4350</v>
      </c>
    </row>
    <row r="156" s="27" customFormat="1" ht="23" customHeight="1" spans="1:12">
      <c r="A156" s="35" t="s">
        <v>129</v>
      </c>
      <c r="B156" s="35" t="s">
        <v>17</v>
      </c>
      <c r="C156" s="35"/>
      <c r="D156" s="40" t="s">
        <v>143</v>
      </c>
      <c r="E156" s="39">
        <f>SUM(E157)</f>
        <v>2062.52</v>
      </c>
      <c r="G156" s="27" t="str">
        <f t="shared" si="6"/>
        <v>20504</v>
      </c>
      <c r="H156" s="27">
        <f t="shared" si="7"/>
        <v>5</v>
      </c>
      <c r="I156" s="27">
        <f t="shared" si="8"/>
        <v>2062.52</v>
      </c>
      <c r="K156" s="27" t="s">
        <v>548</v>
      </c>
      <c r="L156" s="9">
        <v>300</v>
      </c>
    </row>
    <row r="157" s="27" customFormat="1" ht="23" customHeight="1" spans="1:12">
      <c r="A157" s="35" t="s">
        <v>129</v>
      </c>
      <c r="B157" s="35" t="s">
        <v>17</v>
      </c>
      <c r="C157" s="35" t="s">
        <v>17</v>
      </c>
      <c r="D157" s="40" t="s">
        <v>144</v>
      </c>
      <c r="E157" s="41">
        <v>2062.52</v>
      </c>
      <c r="G157" s="27" t="str">
        <f t="shared" si="6"/>
        <v>2050404</v>
      </c>
      <c r="H157" s="27">
        <f t="shared" si="7"/>
        <v>7</v>
      </c>
      <c r="I157" s="27">
        <f t="shared" si="8"/>
        <v>2062.52</v>
      </c>
      <c r="K157" s="27" t="s">
        <v>549</v>
      </c>
      <c r="L157" s="13">
        <v>300</v>
      </c>
    </row>
    <row r="158" s="27" customFormat="1" ht="23" customHeight="1" spans="1:12">
      <c r="A158" s="35" t="s">
        <v>129</v>
      </c>
      <c r="B158" s="35" t="s">
        <v>35</v>
      </c>
      <c r="C158" s="35"/>
      <c r="D158" s="40" t="s">
        <v>145</v>
      </c>
      <c r="E158" s="39">
        <f>SUM(E159:E160)</f>
        <v>2927.73</v>
      </c>
      <c r="G158" s="27" t="str">
        <f t="shared" si="6"/>
        <v>20507</v>
      </c>
      <c r="H158" s="27">
        <f t="shared" si="7"/>
        <v>5</v>
      </c>
      <c r="I158" s="27">
        <f t="shared" si="8"/>
        <v>2927.73</v>
      </c>
      <c r="K158" s="27" t="s">
        <v>243</v>
      </c>
      <c r="L158" s="9">
        <v>64781.295787</v>
      </c>
    </row>
    <row r="159" s="27" customFormat="1" ht="23" customHeight="1" spans="1:12">
      <c r="A159" s="35" t="s">
        <v>129</v>
      </c>
      <c r="B159" s="35" t="s">
        <v>35</v>
      </c>
      <c r="C159" s="35" t="s">
        <v>12</v>
      </c>
      <c r="D159" s="40" t="s">
        <v>146</v>
      </c>
      <c r="E159" s="41">
        <v>2138.4</v>
      </c>
      <c r="G159" s="27" t="str">
        <f t="shared" si="6"/>
        <v>2050701</v>
      </c>
      <c r="H159" s="27">
        <f t="shared" si="7"/>
        <v>7</v>
      </c>
      <c r="I159" s="27">
        <f t="shared" si="8"/>
        <v>2138.4</v>
      </c>
      <c r="K159" s="27" t="s">
        <v>550</v>
      </c>
      <c r="L159" s="9">
        <v>24563.405787</v>
      </c>
    </row>
    <row r="160" s="27" customFormat="1" ht="23" customHeight="1" spans="1:12">
      <c r="A160" s="35" t="s">
        <v>129</v>
      </c>
      <c r="B160" s="35" t="s">
        <v>35</v>
      </c>
      <c r="C160" s="35" t="s">
        <v>15</v>
      </c>
      <c r="D160" s="40" t="s">
        <v>147</v>
      </c>
      <c r="E160" s="41">
        <v>789.33</v>
      </c>
      <c r="G160" s="27" t="str">
        <f t="shared" si="6"/>
        <v>2050702</v>
      </c>
      <c r="H160" s="27">
        <f t="shared" si="7"/>
        <v>7</v>
      </c>
      <c r="I160" s="27">
        <f t="shared" si="8"/>
        <v>789.33</v>
      </c>
      <c r="K160" s="27" t="s">
        <v>551</v>
      </c>
      <c r="L160" s="13">
        <v>7858.06</v>
      </c>
    </row>
    <row r="161" s="27" customFormat="1" ht="23" customHeight="1" spans="1:12">
      <c r="A161" s="35" t="s">
        <v>129</v>
      </c>
      <c r="B161" s="35" t="s">
        <v>21</v>
      </c>
      <c r="C161" s="35"/>
      <c r="D161" s="40" t="s">
        <v>148</v>
      </c>
      <c r="E161" s="39">
        <f t="shared" ref="E161:E165" si="9">SUM(E162)</f>
        <v>2290.42</v>
      </c>
      <c r="G161" s="27" t="str">
        <f t="shared" si="6"/>
        <v>20508</v>
      </c>
      <c r="H161" s="27">
        <f t="shared" si="7"/>
        <v>5</v>
      </c>
      <c r="I161" s="27">
        <f t="shared" si="8"/>
        <v>2290.42</v>
      </c>
      <c r="K161" s="27" t="s">
        <v>552</v>
      </c>
      <c r="L161" s="13">
        <v>2772.465787</v>
      </c>
    </row>
    <row r="162" s="27" customFormat="1" ht="23" customHeight="1" spans="1:12">
      <c r="A162" s="35" t="s">
        <v>129</v>
      </c>
      <c r="B162" s="35" t="s">
        <v>21</v>
      </c>
      <c r="C162" s="35" t="s">
        <v>15</v>
      </c>
      <c r="D162" s="40" t="s">
        <v>149</v>
      </c>
      <c r="E162" s="41">
        <v>2290.42</v>
      </c>
      <c r="G162" s="27" t="str">
        <f t="shared" si="6"/>
        <v>2050802</v>
      </c>
      <c r="H162" s="27">
        <f t="shared" si="7"/>
        <v>7</v>
      </c>
      <c r="I162" s="27">
        <f t="shared" si="8"/>
        <v>2290.42</v>
      </c>
      <c r="K162" s="27" t="s">
        <v>553</v>
      </c>
      <c r="L162" s="13">
        <v>544.11</v>
      </c>
    </row>
    <row r="163" s="27" customFormat="1" ht="23" customHeight="1" spans="1:12">
      <c r="A163" s="35" t="s">
        <v>129</v>
      </c>
      <c r="B163" s="35" t="s">
        <v>150</v>
      </c>
      <c r="C163" s="35"/>
      <c r="D163" s="40" t="s">
        <v>151</v>
      </c>
      <c r="E163" s="39">
        <f t="shared" si="9"/>
        <v>6451</v>
      </c>
      <c r="G163" s="27" t="str">
        <f t="shared" si="6"/>
        <v>20509</v>
      </c>
      <c r="H163" s="27">
        <f t="shared" si="7"/>
        <v>5</v>
      </c>
      <c r="I163" s="27">
        <f t="shared" si="8"/>
        <v>6451</v>
      </c>
      <c r="K163" s="27" t="s">
        <v>554</v>
      </c>
      <c r="L163" s="13">
        <v>13388.77</v>
      </c>
    </row>
    <row r="164" s="27" customFormat="1" ht="23" customHeight="1" spans="1:12">
      <c r="A164" s="35" t="s">
        <v>129</v>
      </c>
      <c r="B164" s="35" t="s">
        <v>150</v>
      </c>
      <c r="C164" s="35" t="s">
        <v>46</v>
      </c>
      <c r="D164" s="40" t="s">
        <v>152</v>
      </c>
      <c r="E164" s="41">
        <v>6451</v>
      </c>
      <c r="G164" s="27" t="str">
        <f t="shared" si="6"/>
        <v>2050999</v>
      </c>
      <c r="H164" s="27">
        <f t="shared" si="7"/>
        <v>7</v>
      </c>
      <c r="I164" s="27">
        <f t="shared" si="8"/>
        <v>6451</v>
      </c>
      <c r="K164" s="27" t="s">
        <v>555</v>
      </c>
      <c r="L164" s="9">
        <v>2473.15</v>
      </c>
    </row>
    <row r="165" s="27" customFormat="1" ht="23" customHeight="1" spans="1:12">
      <c r="A165" s="35" t="s">
        <v>129</v>
      </c>
      <c r="B165" s="35" t="s">
        <v>46</v>
      </c>
      <c r="C165" s="35"/>
      <c r="D165" s="40" t="s">
        <v>153</v>
      </c>
      <c r="E165" s="39">
        <f t="shared" si="9"/>
        <v>17126.83</v>
      </c>
      <c r="G165" s="27" t="str">
        <f t="shared" si="6"/>
        <v>20599</v>
      </c>
      <c r="H165" s="27">
        <f t="shared" si="7"/>
        <v>5</v>
      </c>
      <c r="I165" s="27">
        <f t="shared" si="8"/>
        <v>17126.83</v>
      </c>
      <c r="K165" s="27" t="s">
        <v>556</v>
      </c>
      <c r="L165" s="13">
        <v>1955.63</v>
      </c>
    </row>
    <row r="166" s="27" customFormat="1" ht="23" customHeight="1" spans="1:12">
      <c r="A166" s="35" t="s">
        <v>129</v>
      </c>
      <c r="B166" s="35" t="s">
        <v>46</v>
      </c>
      <c r="C166" s="35" t="s">
        <v>46</v>
      </c>
      <c r="D166" s="40" t="s">
        <v>154</v>
      </c>
      <c r="E166" s="41">
        <v>17126.83</v>
      </c>
      <c r="G166" s="27" t="str">
        <f t="shared" si="6"/>
        <v>2059999</v>
      </c>
      <c r="H166" s="27">
        <f t="shared" si="7"/>
        <v>7</v>
      </c>
      <c r="I166" s="27">
        <f t="shared" si="8"/>
        <v>17126.83</v>
      </c>
      <c r="K166" s="27" t="s">
        <v>557</v>
      </c>
      <c r="L166" s="13">
        <v>517.52</v>
      </c>
    </row>
    <row r="167" s="27" customFormat="1" ht="23" customHeight="1" spans="1:12">
      <c r="A167" s="35" t="s">
        <v>155</v>
      </c>
      <c r="B167" s="35"/>
      <c r="C167" s="35"/>
      <c r="D167" s="40" t="s">
        <v>156</v>
      </c>
      <c r="E167" s="39">
        <f>E168+E171+E174+E179+E181</f>
        <v>34136.02</v>
      </c>
      <c r="G167" s="27" t="str">
        <f t="shared" si="6"/>
        <v>206</v>
      </c>
      <c r="H167" s="27">
        <f t="shared" si="7"/>
        <v>3</v>
      </c>
      <c r="I167" s="27">
        <f t="shared" si="8"/>
        <v>51468.02</v>
      </c>
      <c r="K167" s="27" t="s">
        <v>558</v>
      </c>
      <c r="L167" s="9">
        <v>12683.25</v>
      </c>
    </row>
    <row r="168" s="27" customFormat="1" ht="23" customHeight="1" spans="1:12">
      <c r="A168" s="35" t="s">
        <v>155</v>
      </c>
      <c r="B168" s="35" t="s">
        <v>12</v>
      </c>
      <c r="C168" s="35"/>
      <c r="D168" s="40" t="s">
        <v>157</v>
      </c>
      <c r="E168" s="39">
        <f>SUM(E169:E170)</f>
        <v>9420.93</v>
      </c>
      <c r="G168" s="27" t="str">
        <f t="shared" si="6"/>
        <v>20601</v>
      </c>
      <c r="H168" s="27">
        <f t="shared" si="7"/>
        <v>5</v>
      </c>
      <c r="I168" s="27">
        <f t="shared" si="8"/>
        <v>9670.93</v>
      </c>
      <c r="K168" s="27" t="s">
        <v>559</v>
      </c>
      <c r="L168" s="13">
        <v>2724.67</v>
      </c>
    </row>
    <row r="169" s="27" customFormat="1" ht="23" customHeight="1" spans="1:12">
      <c r="A169" s="35" t="s">
        <v>155</v>
      </c>
      <c r="B169" s="35" t="s">
        <v>12</v>
      </c>
      <c r="C169" s="35" t="s">
        <v>12</v>
      </c>
      <c r="D169" s="40" t="s">
        <v>14</v>
      </c>
      <c r="E169" s="41">
        <v>977.73</v>
      </c>
      <c r="G169" s="27" t="str">
        <f t="shared" si="6"/>
        <v>2060101</v>
      </c>
      <c r="H169" s="27">
        <f t="shared" si="7"/>
        <v>7</v>
      </c>
      <c r="I169" s="27">
        <f t="shared" si="8"/>
        <v>977.73</v>
      </c>
      <c r="K169" s="27" t="s">
        <v>560</v>
      </c>
      <c r="L169" s="13">
        <v>406.44</v>
      </c>
    </row>
    <row r="170" s="27" customFormat="1" ht="23" customHeight="1" spans="1:12">
      <c r="A170" s="35" t="s">
        <v>155</v>
      </c>
      <c r="B170" s="35" t="s">
        <v>12</v>
      </c>
      <c r="C170" s="35" t="s">
        <v>46</v>
      </c>
      <c r="D170" s="40" t="s">
        <v>158</v>
      </c>
      <c r="E170" s="41">
        <v>8443.2</v>
      </c>
      <c r="G170" s="27" t="str">
        <f t="shared" si="6"/>
        <v>2060199</v>
      </c>
      <c r="H170" s="27">
        <f t="shared" si="7"/>
        <v>7</v>
      </c>
      <c r="I170" s="27">
        <f t="shared" si="8"/>
        <v>8693.2</v>
      </c>
      <c r="K170" s="27" t="s">
        <v>561</v>
      </c>
      <c r="L170" s="13">
        <v>1194.56</v>
      </c>
    </row>
    <row r="171" s="27" customFormat="1" ht="23" customHeight="1" spans="1:12">
      <c r="A171" s="35" t="s">
        <v>155</v>
      </c>
      <c r="B171" s="35" t="s">
        <v>38</v>
      </c>
      <c r="C171" s="35"/>
      <c r="D171" s="40" t="s">
        <v>159</v>
      </c>
      <c r="E171" s="39">
        <f>SUM(E172:E173)</f>
        <v>308.66</v>
      </c>
      <c r="G171" s="27" t="str">
        <f t="shared" si="6"/>
        <v>20606</v>
      </c>
      <c r="H171" s="27">
        <f t="shared" si="7"/>
        <v>5</v>
      </c>
      <c r="I171" s="27">
        <f t="shared" si="8"/>
        <v>308.66</v>
      </c>
      <c r="K171" s="27" t="s">
        <v>562</v>
      </c>
      <c r="L171" s="13">
        <v>4490.38</v>
      </c>
    </row>
    <row r="172" s="27" customFormat="1" ht="23" customHeight="1" spans="1:12">
      <c r="A172" s="35" t="s">
        <v>155</v>
      </c>
      <c r="B172" s="35" t="s">
        <v>38</v>
      </c>
      <c r="C172" s="35" t="s">
        <v>12</v>
      </c>
      <c r="D172" s="40" t="s">
        <v>160</v>
      </c>
      <c r="E172" s="41">
        <v>222.66</v>
      </c>
      <c r="G172" s="27" t="str">
        <f t="shared" si="6"/>
        <v>2060601</v>
      </c>
      <c r="H172" s="27">
        <f t="shared" si="7"/>
        <v>7</v>
      </c>
      <c r="I172" s="27">
        <f t="shared" si="8"/>
        <v>222.66</v>
      </c>
      <c r="K172" s="27" t="s">
        <v>563</v>
      </c>
      <c r="L172" s="13">
        <v>2000</v>
      </c>
    </row>
    <row r="173" s="27" customFormat="1" ht="23" customHeight="1" spans="1:12">
      <c r="A173" s="35" t="s">
        <v>155</v>
      </c>
      <c r="B173" s="35" t="s">
        <v>38</v>
      </c>
      <c r="C173" s="35" t="s">
        <v>15</v>
      </c>
      <c r="D173" s="40" t="s">
        <v>161</v>
      </c>
      <c r="E173" s="41">
        <v>86</v>
      </c>
      <c r="G173" s="27" t="str">
        <f t="shared" si="6"/>
        <v>2060602</v>
      </c>
      <c r="H173" s="27">
        <f t="shared" si="7"/>
        <v>7</v>
      </c>
      <c r="I173" s="27">
        <f t="shared" si="8"/>
        <v>86</v>
      </c>
      <c r="K173" s="27" t="s">
        <v>564</v>
      </c>
      <c r="L173" s="13">
        <v>419.6</v>
      </c>
    </row>
    <row r="174" s="27" customFormat="1" ht="23" customHeight="1" spans="1:12">
      <c r="A174" s="35" t="s">
        <v>155</v>
      </c>
      <c r="B174" s="35" t="s">
        <v>35</v>
      </c>
      <c r="C174" s="35"/>
      <c r="D174" s="40" t="s">
        <v>162</v>
      </c>
      <c r="E174" s="39">
        <f>SUM(E175:E178)</f>
        <v>834.43</v>
      </c>
      <c r="G174" s="27" t="str">
        <f t="shared" si="6"/>
        <v>20607</v>
      </c>
      <c r="H174" s="27">
        <f t="shared" si="7"/>
        <v>5</v>
      </c>
      <c r="I174" s="27">
        <f t="shared" si="8"/>
        <v>834.43</v>
      </c>
      <c r="K174" s="27" t="s">
        <v>565</v>
      </c>
      <c r="L174" s="13">
        <v>1000</v>
      </c>
    </row>
    <row r="175" s="27" customFormat="1" ht="23" customHeight="1" spans="1:12">
      <c r="A175" s="35" t="s">
        <v>155</v>
      </c>
      <c r="B175" s="35" t="s">
        <v>35</v>
      </c>
      <c r="C175" s="35" t="s">
        <v>12</v>
      </c>
      <c r="D175" s="40" t="s">
        <v>163</v>
      </c>
      <c r="E175" s="41">
        <v>320.96</v>
      </c>
      <c r="G175" s="27" t="str">
        <f t="shared" si="6"/>
        <v>2060701</v>
      </c>
      <c r="H175" s="27">
        <f t="shared" si="7"/>
        <v>7</v>
      </c>
      <c r="I175" s="27">
        <f t="shared" si="8"/>
        <v>320.96</v>
      </c>
      <c r="K175" s="27" t="s">
        <v>566</v>
      </c>
      <c r="L175" s="13">
        <v>447.6</v>
      </c>
    </row>
    <row r="176" s="27" customFormat="1" ht="23" customHeight="1" spans="1:12">
      <c r="A176" s="35" t="s">
        <v>155</v>
      </c>
      <c r="B176" s="35" t="s">
        <v>35</v>
      </c>
      <c r="C176" s="35" t="s">
        <v>15</v>
      </c>
      <c r="D176" s="40" t="s">
        <v>164</v>
      </c>
      <c r="E176" s="41">
        <v>226.85</v>
      </c>
      <c r="G176" s="27" t="str">
        <f t="shared" si="6"/>
        <v>2060702</v>
      </c>
      <c r="H176" s="27">
        <f t="shared" si="7"/>
        <v>7</v>
      </c>
      <c r="I176" s="27">
        <f t="shared" si="8"/>
        <v>226.85</v>
      </c>
      <c r="K176" s="27" t="s">
        <v>567</v>
      </c>
      <c r="L176" s="9">
        <v>6115</v>
      </c>
    </row>
    <row r="177" s="27" customFormat="1" ht="23" customHeight="1" spans="1:12">
      <c r="A177" s="35" t="s">
        <v>155</v>
      </c>
      <c r="B177" s="35" t="s">
        <v>35</v>
      </c>
      <c r="C177" s="35" t="s">
        <v>19</v>
      </c>
      <c r="D177" s="40" t="s">
        <v>165</v>
      </c>
      <c r="E177" s="41">
        <v>206.62</v>
      </c>
      <c r="G177" s="27" t="str">
        <f t="shared" si="6"/>
        <v>2060705</v>
      </c>
      <c r="H177" s="27">
        <f t="shared" si="7"/>
        <v>7</v>
      </c>
      <c r="I177" s="27">
        <f t="shared" si="8"/>
        <v>206.62</v>
      </c>
      <c r="K177" s="27" t="s">
        <v>568</v>
      </c>
      <c r="L177" s="13">
        <v>1112</v>
      </c>
    </row>
    <row r="178" s="27" customFormat="1" ht="23" customHeight="1" spans="1:12">
      <c r="A178" s="35" t="s">
        <v>155</v>
      </c>
      <c r="B178" s="35" t="s">
        <v>35</v>
      </c>
      <c r="C178" s="35" t="s">
        <v>46</v>
      </c>
      <c r="D178" s="40" t="s">
        <v>166</v>
      </c>
      <c r="E178" s="41">
        <v>80</v>
      </c>
      <c r="G178" s="27" t="str">
        <f t="shared" si="6"/>
        <v>2060799</v>
      </c>
      <c r="H178" s="27">
        <f t="shared" si="7"/>
        <v>7</v>
      </c>
      <c r="I178" s="27">
        <f t="shared" si="8"/>
        <v>80</v>
      </c>
      <c r="K178" s="27" t="s">
        <v>569</v>
      </c>
      <c r="L178" s="13">
        <v>5003</v>
      </c>
    </row>
    <row r="179" s="27" customFormat="1" ht="23" customHeight="1" spans="1:12">
      <c r="A179" s="35" t="s">
        <v>155</v>
      </c>
      <c r="B179" s="35" t="s">
        <v>150</v>
      </c>
      <c r="C179" s="35"/>
      <c r="D179" s="40" t="s">
        <v>167</v>
      </c>
      <c r="E179" s="39">
        <f>SUM(E180)</f>
        <v>2000</v>
      </c>
      <c r="G179" s="27" t="str">
        <f t="shared" si="6"/>
        <v>20609</v>
      </c>
      <c r="H179" s="27">
        <f t="shared" si="7"/>
        <v>5</v>
      </c>
      <c r="I179" s="27">
        <f t="shared" si="8"/>
        <v>2000</v>
      </c>
      <c r="K179" s="27" t="s">
        <v>570</v>
      </c>
      <c r="L179" s="9">
        <v>9904.21</v>
      </c>
    </row>
    <row r="180" s="27" customFormat="1" ht="23" customHeight="1" spans="1:12">
      <c r="A180" s="35" t="s">
        <v>155</v>
      </c>
      <c r="B180" s="35" t="s">
        <v>150</v>
      </c>
      <c r="C180" s="35" t="s">
        <v>46</v>
      </c>
      <c r="D180" s="40" t="s">
        <v>168</v>
      </c>
      <c r="E180" s="41">
        <v>2000</v>
      </c>
      <c r="G180" s="27" t="str">
        <f t="shared" si="6"/>
        <v>2060999</v>
      </c>
      <c r="H180" s="27">
        <f t="shared" si="7"/>
        <v>7</v>
      </c>
      <c r="I180" s="27">
        <f t="shared" si="8"/>
        <v>2000</v>
      </c>
      <c r="K180" s="27" t="s">
        <v>571</v>
      </c>
      <c r="L180" s="13">
        <v>4414.21</v>
      </c>
    </row>
    <row r="181" s="27" customFormat="1" ht="23" customHeight="1" spans="1:12">
      <c r="A181" s="35" t="s">
        <v>155</v>
      </c>
      <c r="B181" s="35" t="s">
        <v>46</v>
      </c>
      <c r="C181" s="35"/>
      <c r="D181" s="40" t="s">
        <v>169</v>
      </c>
      <c r="E181" s="39">
        <f>SUM(E182)</f>
        <v>21572</v>
      </c>
      <c r="G181" s="27" t="str">
        <f t="shared" si="6"/>
        <v>20699</v>
      </c>
      <c r="H181" s="27">
        <f t="shared" si="7"/>
        <v>5</v>
      </c>
      <c r="I181" s="27">
        <f t="shared" si="8"/>
        <v>38654</v>
      </c>
      <c r="K181" s="27" t="s">
        <v>572</v>
      </c>
      <c r="L181" s="13">
        <v>816.62</v>
      </c>
    </row>
    <row r="182" s="27" customFormat="1" ht="23" customHeight="1" spans="1:12">
      <c r="A182" s="35" t="s">
        <v>155</v>
      </c>
      <c r="B182" s="35" t="s">
        <v>46</v>
      </c>
      <c r="C182" s="35" t="s">
        <v>46</v>
      </c>
      <c r="D182" s="40" t="s">
        <v>170</v>
      </c>
      <c r="E182" s="41">
        <v>21572</v>
      </c>
      <c r="F182" s="27">
        <v>20000</v>
      </c>
      <c r="G182" s="27" t="str">
        <f t="shared" si="6"/>
        <v>2069999</v>
      </c>
      <c r="H182" s="27">
        <f t="shared" si="7"/>
        <v>7</v>
      </c>
      <c r="I182" s="27">
        <f t="shared" si="8"/>
        <v>38654</v>
      </c>
      <c r="K182" s="27" t="s">
        <v>573</v>
      </c>
      <c r="L182" s="13">
        <v>2485.41</v>
      </c>
    </row>
    <row r="183" s="27" customFormat="1" ht="23" customHeight="1" spans="1:12">
      <c r="A183" s="35" t="s">
        <v>171</v>
      </c>
      <c r="B183" s="35"/>
      <c r="C183" s="35"/>
      <c r="D183" s="40" t="s">
        <v>172</v>
      </c>
      <c r="E183" s="39">
        <f>E184+E194+E197+E201+E203+E207</f>
        <v>40367.39</v>
      </c>
      <c r="G183" s="27" t="str">
        <f t="shared" si="6"/>
        <v>207</v>
      </c>
      <c r="H183" s="27">
        <f t="shared" si="7"/>
        <v>3</v>
      </c>
      <c r="I183" s="27">
        <f t="shared" si="8"/>
        <v>29267.39</v>
      </c>
      <c r="K183" s="27" t="s">
        <v>574</v>
      </c>
      <c r="L183" s="13">
        <v>2187.97</v>
      </c>
    </row>
    <row r="184" s="27" customFormat="1" ht="23" customHeight="1" spans="1:12">
      <c r="A184" s="35" t="s">
        <v>171</v>
      </c>
      <c r="B184" s="35" t="s">
        <v>12</v>
      </c>
      <c r="C184" s="35"/>
      <c r="D184" s="40" t="s">
        <v>173</v>
      </c>
      <c r="E184" s="39">
        <f>SUM(E185:E193)</f>
        <v>32444.12</v>
      </c>
      <c r="G184" s="27" t="str">
        <f t="shared" si="6"/>
        <v>20701</v>
      </c>
      <c r="H184" s="27">
        <f t="shared" si="7"/>
        <v>5</v>
      </c>
      <c r="I184" s="27">
        <f t="shared" si="8"/>
        <v>21344.12</v>
      </c>
      <c r="K184" s="27" t="s">
        <v>575</v>
      </c>
      <c r="L184" s="9">
        <v>1528.07</v>
      </c>
    </row>
    <row r="185" s="27" customFormat="1" ht="23" customHeight="1" spans="1:12">
      <c r="A185" s="35" t="s">
        <v>171</v>
      </c>
      <c r="B185" s="35" t="s">
        <v>12</v>
      </c>
      <c r="C185" s="35" t="s">
        <v>12</v>
      </c>
      <c r="D185" s="40" t="s">
        <v>14</v>
      </c>
      <c r="E185" s="41">
        <v>1780.99</v>
      </c>
      <c r="G185" s="27" t="str">
        <f t="shared" si="6"/>
        <v>2070101</v>
      </c>
      <c r="H185" s="27">
        <f t="shared" si="7"/>
        <v>7</v>
      </c>
      <c r="I185" s="27">
        <f t="shared" si="8"/>
        <v>1780.99</v>
      </c>
      <c r="K185" s="27" t="s">
        <v>576</v>
      </c>
      <c r="L185" s="13">
        <v>834.54</v>
      </c>
    </row>
    <row r="186" s="27" customFormat="1" ht="23" customHeight="1" spans="1:12">
      <c r="A186" s="35" t="s">
        <v>171</v>
      </c>
      <c r="B186" s="35" t="s">
        <v>12</v>
      </c>
      <c r="C186" s="35" t="s">
        <v>17</v>
      </c>
      <c r="D186" s="40" t="s">
        <v>174</v>
      </c>
      <c r="E186" s="41">
        <v>907.29</v>
      </c>
      <c r="G186" s="27" t="str">
        <f t="shared" si="6"/>
        <v>2070104</v>
      </c>
      <c r="H186" s="27">
        <f t="shared" si="7"/>
        <v>7</v>
      </c>
      <c r="I186" s="27">
        <f t="shared" si="8"/>
        <v>907.29</v>
      </c>
      <c r="K186" s="27" t="s">
        <v>577</v>
      </c>
      <c r="L186" s="13">
        <v>594.03</v>
      </c>
    </row>
    <row r="187" s="27" customFormat="1" ht="23" customHeight="1" spans="1:12">
      <c r="A187" s="35" t="s">
        <v>171</v>
      </c>
      <c r="B187" s="35" t="s">
        <v>12</v>
      </c>
      <c r="C187" s="35" t="s">
        <v>19</v>
      </c>
      <c r="D187" s="40" t="s">
        <v>175</v>
      </c>
      <c r="E187" s="41">
        <v>127.23</v>
      </c>
      <c r="G187" s="27" t="str">
        <f t="shared" si="6"/>
        <v>2070105</v>
      </c>
      <c r="H187" s="27">
        <f t="shared" si="7"/>
        <v>7</v>
      </c>
      <c r="I187" s="27">
        <f t="shared" si="8"/>
        <v>127.23</v>
      </c>
      <c r="K187" s="27" t="s">
        <v>578</v>
      </c>
      <c r="L187" s="13">
        <v>95.5</v>
      </c>
    </row>
    <row r="188" s="27" customFormat="1" ht="23" customHeight="1" spans="1:12">
      <c r="A188" s="35" t="s">
        <v>171</v>
      </c>
      <c r="B188" s="35" t="s">
        <v>12</v>
      </c>
      <c r="C188" s="35" t="s">
        <v>35</v>
      </c>
      <c r="D188" s="40" t="s">
        <v>176</v>
      </c>
      <c r="E188" s="41">
        <v>1868.12</v>
      </c>
      <c r="G188" s="27" t="str">
        <f t="shared" si="6"/>
        <v>2070107</v>
      </c>
      <c r="H188" s="27">
        <f t="shared" si="7"/>
        <v>7</v>
      </c>
      <c r="I188" s="27">
        <f t="shared" si="8"/>
        <v>1868.12</v>
      </c>
      <c r="K188" s="27" t="s">
        <v>579</v>
      </c>
      <c r="L188" s="13">
        <v>4</v>
      </c>
    </row>
    <row r="189" s="27" customFormat="1" ht="23" customHeight="1" spans="1:12">
      <c r="A189" s="35" t="s">
        <v>171</v>
      </c>
      <c r="B189" s="35" t="s">
        <v>12</v>
      </c>
      <c r="C189" s="35" t="s">
        <v>21</v>
      </c>
      <c r="D189" s="40" t="s">
        <v>177</v>
      </c>
      <c r="E189" s="41">
        <v>47.2</v>
      </c>
      <c r="G189" s="27" t="str">
        <f t="shared" si="6"/>
        <v>2070108</v>
      </c>
      <c r="H189" s="27">
        <f t="shared" si="7"/>
        <v>7</v>
      </c>
      <c r="I189" s="27">
        <f t="shared" si="8"/>
        <v>47.2</v>
      </c>
      <c r="K189" s="27" t="s">
        <v>580</v>
      </c>
      <c r="L189" s="9">
        <v>7000</v>
      </c>
    </row>
    <row r="190" s="27" customFormat="1" ht="23" customHeight="1" spans="1:12">
      <c r="A190" s="35" t="s">
        <v>171</v>
      </c>
      <c r="B190" s="35" t="s">
        <v>12</v>
      </c>
      <c r="C190" s="35" t="s">
        <v>150</v>
      </c>
      <c r="D190" s="40" t="s">
        <v>178</v>
      </c>
      <c r="E190" s="41">
        <v>632.68</v>
      </c>
      <c r="G190" s="27" t="str">
        <f t="shared" si="6"/>
        <v>2070109</v>
      </c>
      <c r="H190" s="27">
        <f t="shared" si="7"/>
        <v>7</v>
      </c>
      <c r="I190" s="27">
        <f t="shared" si="8"/>
        <v>632.68</v>
      </c>
      <c r="K190" s="27" t="s">
        <v>581</v>
      </c>
      <c r="L190" s="13">
        <v>7000</v>
      </c>
    </row>
    <row r="191" s="27" customFormat="1" ht="23" customHeight="1" spans="1:12">
      <c r="A191" s="35" t="s">
        <v>171</v>
      </c>
      <c r="B191" s="35" t="s">
        <v>12</v>
      </c>
      <c r="C191" s="35" t="s">
        <v>42</v>
      </c>
      <c r="D191" s="40" t="s">
        <v>179</v>
      </c>
      <c r="E191" s="41">
        <v>247.44</v>
      </c>
      <c r="G191" s="27" t="str">
        <f t="shared" si="6"/>
        <v>2070111</v>
      </c>
      <c r="H191" s="27">
        <f t="shared" si="7"/>
        <v>7</v>
      </c>
      <c r="I191" s="27">
        <f t="shared" si="8"/>
        <v>247.44</v>
      </c>
      <c r="K191" s="27" t="s">
        <v>582</v>
      </c>
      <c r="L191" s="9">
        <v>260</v>
      </c>
    </row>
    <row r="192" s="27" customFormat="1" ht="23" customHeight="1" spans="1:12">
      <c r="A192" s="35" t="s">
        <v>171</v>
      </c>
      <c r="B192" s="35" t="s">
        <v>12</v>
      </c>
      <c r="C192" s="35" t="s">
        <v>120</v>
      </c>
      <c r="D192" s="40" t="s">
        <v>180</v>
      </c>
      <c r="E192" s="41">
        <v>15.2</v>
      </c>
      <c r="G192" s="27" t="str">
        <f t="shared" si="6"/>
        <v>2070112</v>
      </c>
      <c r="H192" s="27">
        <f t="shared" si="7"/>
        <v>7</v>
      </c>
      <c r="I192" s="27">
        <f t="shared" si="8"/>
        <v>15.2</v>
      </c>
      <c r="K192" s="27" t="s">
        <v>583</v>
      </c>
      <c r="L192" s="13">
        <v>260</v>
      </c>
    </row>
    <row r="193" s="27" customFormat="1" ht="23" customHeight="1" spans="1:12">
      <c r="A193" s="35" t="s">
        <v>171</v>
      </c>
      <c r="B193" s="35" t="s">
        <v>12</v>
      </c>
      <c r="C193" s="35" t="s">
        <v>46</v>
      </c>
      <c r="D193" s="40" t="s">
        <v>181</v>
      </c>
      <c r="E193" s="41">
        <v>26817.97</v>
      </c>
      <c r="G193" s="27" t="str">
        <f t="shared" si="6"/>
        <v>2070199</v>
      </c>
      <c r="H193" s="27">
        <f t="shared" si="7"/>
        <v>7</v>
      </c>
      <c r="I193" s="27">
        <f t="shared" si="8"/>
        <v>15717.97</v>
      </c>
      <c r="K193" s="27" t="s">
        <v>584</v>
      </c>
      <c r="L193" s="9">
        <v>254.21</v>
      </c>
    </row>
    <row r="194" s="27" customFormat="1" ht="23" customHeight="1" spans="1:12">
      <c r="A194" s="35" t="s">
        <v>171</v>
      </c>
      <c r="B194" s="35" t="s">
        <v>15</v>
      </c>
      <c r="C194" s="35"/>
      <c r="D194" s="40" t="s">
        <v>182</v>
      </c>
      <c r="E194" s="39">
        <f>SUM(E195:E196)</f>
        <v>841.03</v>
      </c>
      <c r="G194" s="27" t="str">
        <f t="shared" si="6"/>
        <v>20702</v>
      </c>
      <c r="H194" s="27">
        <f t="shared" si="7"/>
        <v>5</v>
      </c>
      <c r="I194" s="27">
        <f t="shared" si="8"/>
        <v>841.03</v>
      </c>
      <c r="K194" s="27" t="s">
        <v>585</v>
      </c>
      <c r="L194" s="13">
        <v>254.21</v>
      </c>
    </row>
    <row r="195" s="27" customFormat="1" ht="23" customHeight="1" spans="1:12">
      <c r="A195" s="35" t="s">
        <v>171</v>
      </c>
      <c r="B195" s="35" t="s">
        <v>15</v>
      </c>
      <c r="C195" s="35" t="s">
        <v>17</v>
      </c>
      <c r="D195" s="40" t="s">
        <v>183</v>
      </c>
      <c r="E195" s="41">
        <v>235.76</v>
      </c>
      <c r="G195" s="27" t="str">
        <f t="shared" si="6"/>
        <v>2070204</v>
      </c>
      <c r="H195" s="27">
        <f t="shared" si="7"/>
        <v>7</v>
      </c>
      <c r="I195" s="27">
        <f t="shared" si="8"/>
        <v>235.76</v>
      </c>
      <c r="K195" s="27" t="s">
        <v>358</v>
      </c>
      <c r="L195" s="9">
        <v>23219.09</v>
      </c>
    </row>
    <row r="196" s="27" customFormat="1" ht="23" customHeight="1" spans="1:12">
      <c r="A196" s="35" t="s">
        <v>171</v>
      </c>
      <c r="B196" s="35" t="s">
        <v>15</v>
      </c>
      <c r="C196" s="35" t="s">
        <v>19</v>
      </c>
      <c r="D196" s="40" t="s">
        <v>184</v>
      </c>
      <c r="E196" s="41">
        <v>605.27</v>
      </c>
      <c r="G196" s="27" t="str">
        <f t="shared" si="6"/>
        <v>2070205</v>
      </c>
      <c r="H196" s="27">
        <f t="shared" si="7"/>
        <v>7</v>
      </c>
      <c r="I196" s="27">
        <f t="shared" si="8"/>
        <v>605.27</v>
      </c>
      <c r="K196" s="27" t="s">
        <v>586</v>
      </c>
      <c r="L196" s="9">
        <v>15911.49</v>
      </c>
    </row>
    <row r="197" s="27" customFormat="1" ht="23" customHeight="1" spans="1:12">
      <c r="A197" s="35" t="s">
        <v>171</v>
      </c>
      <c r="B197" s="35" t="s">
        <v>25</v>
      </c>
      <c r="C197" s="35"/>
      <c r="D197" s="40" t="s">
        <v>185</v>
      </c>
      <c r="E197" s="39">
        <f>SUM(E198:E200)</f>
        <v>1322.35</v>
      </c>
      <c r="G197" s="27" t="str">
        <f t="shared" si="6"/>
        <v>20703</v>
      </c>
      <c r="H197" s="27">
        <f t="shared" si="7"/>
        <v>5</v>
      </c>
      <c r="I197" s="27">
        <f t="shared" si="8"/>
        <v>1322.35</v>
      </c>
      <c r="K197" s="27" t="s">
        <v>587</v>
      </c>
      <c r="L197" s="13">
        <v>15911.49</v>
      </c>
    </row>
    <row r="198" s="27" customFormat="1" ht="23" customHeight="1" spans="1:12">
      <c r="A198" s="35" t="s">
        <v>171</v>
      </c>
      <c r="B198" s="35" t="s">
        <v>25</v>
      </c>
      <c r="C198" s="35" t="s">
        <v>35</v>
      </c>
      <c r="D198" s="40" t="s">
        <v>186</v>
      </c>
      <c r="E198" s="41">
        <v>909.26</v>
      </c>
      <c r="G198" s="27" t="str">
        <f t="shared" si="6"/>
        <v>2070307</v>
      </c>
      <c r="H198" s="27">
        <f t="shared" si="7"/>
        <v>7</v>
      </c>
      <c r="I198" s="27">
        <f t="shared" si="8"/>
        <v>909.26</v>
      </c>
      <c r="K198" s="27" t="s">
        <v>588</v>
      </c>
      <c r="L198" s="9">
        <v>3823.66</v>
      </c>
    </row>
    <row r="199" s="27" customFormat="1" ht="23" customHeight="1" spans="1:12">
      <c r="A199" s="35" t="s">
        <v>171</v>
      </c>
      <c r="B199" s="35" t="s">
        <v>25</v>
      </c>
      <c r="C199" s="35" t="s">
        <v>21</v>
      </c>
      <c r="D199" s="40" t="s">
        <v>187</v>
      </c>
      <c r="E199" s="41">
        <v>314.1</v>
      </c>
      <c r="G199" s="27" t="str">
        <f t="shared" si="6"/>
        <v>2070308</v>
      </c>
      <c r="H199" s="27">
        <f t="shared" si="7"/>
        <v>7</v>
      </c>
      <c r="I199" s="27">
        <f t="shared" si="8"/>
        <v>314.1</v>
      </c>
      <c r="K199" s="27" t="s">
        <v>589</v>
      </c>
      <c r="L199" s="13">
        <v>3823.66</v>
      </c>
    </row>
    <row r="200" s="27" customFormat="1" ht="23" customHeight="1" spans="1:12">
      <c r="A200" s="35" t="s">
        <v>171</v>
      </c>
      <c r="B200" s="35" t="s">
        <v>25</v>
      </c>
      <c r="C200" s="35" t="s">
        <v>46</v>
      </c>
      <c r="D200" s="40" t="s">
        <v>188</v>
      </c>
      <c r="E200" s="41">
        <v>98.99</v>
      </c>
      <c r="G200" s="27" t="str">
        <f t="shared" ref="G200:G263" si="10">A200&amp;B200&amp;C200</f>
        <v>2070399</v>
      </c>
      <c r="H200" s="27">
        <f t="shared" ref="H200:H263" si="11">LEN(G200)</f>
        <v>7</v>
      </c>
      <c r="I200" s="27">
        <f t="shared" si="8"/>
        <v>98.99</v>
      </c>
      <c r="K200" s="27" t="s">
        <v>590</v>
      </c>
      <c r="L200" s="9">
        <v>3483.94</v>
      </c>
    </row>
    <row r="201" s="27" customFormat="1" ht="23" customHeight="1" spans="1:12">
      <c r="A201" s="35" t="s">
        <v>171</v>
      </c>
      <c r="B201" s="35" t="s">
        <v>38</v>
      </c>
      <c r="C201" s="35"/>
      <c r="D201" s="40" t="s">
        <v>189</v>
      </c>
      <c r="E201" s="39">
        <f>SUM(E202)</f>
        <v>1245.12</v>
      </c>
      <c r="G201" s="27" t="str">
        <f t="shared" si="10"/>
        <v>20706</v>
      </c>
      <c r="H201" s="27">
        <f t="shared" si="11"/>
        <v>5</v>
      </c>
      <c r="I201" s="27">
        <f t="shared" ref="I201:I264" si="12">VLOOKUP(G201,K:L,2,0)</f>
        <v>1245.12</v>
      </c>
      <c r="K201" s="27" t="s">
        <v>591</v>
      </c>
      <c r="L201" s="13">
        <v>3483.94</v>
      </c>
    </row>
    <row r="202" s="27" customFormat="1" ht="23" customHeight="1" spans="1:12">
      <c r="A202" s="35" t="s">
        <v>171</v>
      </c>
      <c r="B202" s="35" t="s">
        <v>38</v>
      </c>
      <c r="C202" s="35" t="s">
        <v>19</v>
      </c>
      <c r="D202" s="40" t="s">
        <v>190</v>
      </c>
      <c r="E202" s="41">
        <v>1245.12</v>
      </c>
      <c r="G202" s="27" t="str">
        <f t="shared" si="10"/>
        <v>2070605</v>
      </c>
      <c r="H202" s="27">
        <f t="shared" si="11"/>
        <v>7</v>
      </c>
      <c r="I202" s="27">
        <f t="shared" si="12"/>
        <v>1245.12</v>
      </c>
      <c r="K202" s="27" t="s">
        <v>100</v>
      </c>
      <c r="L202" s="9">
        <v>5836.5</v>
      </c>
    </row>
    <row r="203" s="27" customFormat="1" ht="23" customHeight="1" spans="1:12">
      <c r="A203" s="35" t="s">
        <v>171</v>
      </c>
      <c r="B203" s="35" t="s">
        <v>21</v>
      </c>
      <c r="C203" s="35"/>
      <c r="D203" s="40" t="s">
        <v>191</v>
      </c>
      <c r="E203" s="39">
        <f>SUM(E204:E206)</f>
        <v>4312.37</v>
      </c>
      <c r="G203" s="27" t="str">
        <f t="shared" si="10"/>
        <v>20708</v>
      </c>
      <c r="H203" s="27">
        <f t="shared" si="11"/>
        <v>5</v>
      </c>
      <c r="I203" s="27">
        <f t="shared" si="12"/>
        <v>4312.37</v>
      </c>
      <c r="K203" s="27" t="s">
        <v>592</v>
      </c>
      <c r="L203" s="9">
        <v>5195.5</v>
      </c>
    </row>
    <row r="204" s="27" customFormat="1" ht="23" customHeight="1" spans="1:12">
      <c r="A204" s="35" t="s">
        <v>171</v>
      </c>
      <c r="B204" s="35" t="s">
        <v>21</v>
      </c>
      <c r="C204" s="35" t="s">
        <v>12</v>
      </c>
      <c r="D204" s="40" t="s">
        <v>14</v>
      </c>
      <c r="E204" s="41">
        <v>127.96</v>
      </c>
      <c r="G204" s="27" t="str">
        <f t="shared" si="10"/>
        <v>2070801</v>
      </c>
      <c r="H204" s="27">
        <f t="shared" si="11"/>
        <v>7</v>
      </c>
      <c r="I204" s="27">
        <f t="shared" si="12"/>
        <v>127.96</v>
      </c>
      <c r="K204" s="27" t="s">
        <v>593</v>
      </c>
      <c r="L204" s="13">
        <v>695.5</v>
      </c>
    </row>
    <row r="205" s="27" customFormat="1" ht="23" customHeight="1" spans="1:12">
      <c r="A205" s="35" t="s">
        <v>171</v>
      </c>
      <c r="B205" s="35" t="s">
        <v>21</v>
      </c>
      <c r="C205" s="35" t="s">
        <v>21</v>
      </c>
      <c r="D205" s="40" t="s">
        <v>192</v>
      </c>
      <c r="E205" s="41">
        <v>4091.39</v>
      </c>
      <c r="G205" s="27" t="str">
        <f t="shared" si="10"/>
        <v>2070808</v>
      </c>
      <c r="H205" s="27">
        <f t="shared" si="11"/>
        <v>7</v>
      </c>
      <c r="I205" s="27">
        <f t="shared" si="12"/>
        <v>4091.39</v>
      </c>
      <c r="K205" s="27" t="s">
        <v>594</v>
      </c>
      <c r="L205" s="13">
        <v>4500</v>
      </c>
    </row>
    <row r="206" s="27" customFormat="1" ht="23" customHeight="1" spans="1:12">
      <c r="A206" s="35" t="s">
        <v>171</v>
      </c>
      <c r="B206" s="35" t="s">
        <v>21</v>
      </c>
      <c r="C206" s="35" t="s">
        <v>46</v>
      </c>
      <c r="D206" s="40" t="s">
        <v>193</v>
      </c>
      <c r="E206" s="41">
        <v>93.02</v>
      </c>
      <c r="G206" s="27" t="str">
        <f t="shared" si="10"/>
        <v>2070899</v>
      </c>
      <c r="H206" s="27">
        <f t="shared" si="11"/>
        <v>7</v>
      </c>
      <c r="I206" s="27">
        <f t="shared" si="12"/>
        <v>93.02</v>
      </c>
      <c r="K206" s="27" t="s">
        <v>595</v>
      </c>
      <c r="L206" s="9">
        <v>641</v>
      </c>
    </row>
    <row r="207" s="27" customFormat="1" ht="23" customHeight="1" spans="1:12">
      <c r="A207" s="35" t="s">
        <v>171</v>
      </c>
      <c r="B207" s="35" t="s">
        <v>46</v>
      </c>
      <c r="C207" s="35"/>
      <c r="D207" s="40" t="s">
        <v>194</v>
      </c>
      <c r="E207" s="39">
        <f>SUM(E208)</f>
        <v>202.4</v>
      </c>
      <c r="G207" s="27" t="str">
        <f t="shared" si="10"/>
        <v>20799</v>
      </c>
      <c r="H207" s="27">
        <f t="shared" si="11"/>
        <v>5</v>
      </c>
      <c r="I207" s="27">
        <f t="shared" si="12"/>
        <v>202.4</v>
      </c>
      <c r="K207" s="27" t="s">
        <v>596</v>
      </c>
      <c r="L207" s="13">
        <v>641</v>
      </c>
    </row>
    <row r="208" s="27" customFormat="1" ht="23" customHeight="1" spans="1:12">
      <c r="A208" s="35" t="s">
        <v>171</v>
      </c>
      <c r="B208" s="35" t="s">
        <v>46</v>
      </c>
      <c r="C208" s="35" t="s">
        <v>46</v>
      </c>
      <c r="D208" s="40" t="s">
        <v>195</v>
      </c>
      <c r="E208" s="41">
        <v>202.4</v>
      </c>
      <c r="F208" s="27">
        <v>10000</v>
      </c>
      <c r="G208" s="27" t="str">
        <f t="shared" si="10"/>
        <v>2079999</v>
      </c>
      <c r="H208" s="27">
        <f t="shared" si="11"/>
        <v>7</v>
      </c>
      <c r="I208" s="27">
        <f t="shared" si="12"/>
        <v>202.4</v>
      </c>
      <c r="K208" s="27" t="s">
        <v>129</v>
      </c>
      <c r="L208" s="9">
        <v>176039.67</v>
      </c>
    </row>
    <row r="209" s="27" customFormat="1" ht="23" customHeight="1" spans="1:12">
      <c r="A209" s="35" t="s">
        <v>196</v>
      </c>
      <c r="B209" s="35"/>
      <c r="C209" s="35"/>
      <c r="D209" s="40" t="s">
        <v>197</v>
      </c>
      <c r="E209" s="39">
        <f>E210+E218+E222+E227+E229+E231+E235+E239+E244+E246+E248+E250+E253+E257</f>
        <v>129940.104213</v>
      </c>
      <c r="G209" s="27" t="str">
        <f t="shared" si="10"/>
        <v>208</v>
      </c>
      <c r="H209" s="27">
        <f t="shared" si="11"/>
        <v>3</v>
      </c>
      <c r="I209" s="27">
        <f t="shared" si="12"/>
        <v>129940.104213</v>
      </c>
      <c r="K209" s="27" t="s">
        <v>597</v>
      </c>
      <c r="L209" s="9">
        <v>94029.35</v>
      </c>
    </row>
    <row r="210" s="27" customFormat="1" ht="23" customHeight="1" spans="1:12">
      <c r="A210" s="35" t="s">
        <v>196</v>
      </c>
      <c r="B210" s="35" t="s">
        <v>12</v>
      </c>
      <c r="C210" s="35"/>
      <c r="D210" s="40" t="s">
        <v>198</v>
      </c>
      <c r="E210" s="39">
        <f>SUM(E211:E217)</f>
        <v>10643.06</v>
      </c>
      <c r="G210" s="27" t="str">
        <f t="shared" si="10"/>
        <v>20801</v>
      </c>
      <c r="H210" s="27">
        <f t="shared" si="11"/>
        <v>5</v>
      </c>
      <c r="I210" s="27">
        <f t="shared" si="12"/>
        <v>10643.06</v>
      </c>
      <c r="K210" s="27" t="s">
        <v>598</v>
      </c>
      <c r="L210" s="13">
        <v>4303.81</v>
      </c>
    </row>
    <row r="211" s="27" customFormat="1" ht="23" customHeight="1" spans="1:12">
      <c r="A211" s="35" t="s">
        <v>196</v>
      </c>
      <c r="B211" s="35" t="s">
        <v>12</v>
      </c>
      <c r="C211" s="35" t="s">
        <v>12</v>
      </c>
      <c r="D211" s="40" t="s">
        <v>14</v>
      </c>
      <c r="E211" s="41">
        <v>2507.2</v>
      </c>
      <c r="G211" s="27" t="str">
        <f t="shared" si="10"/>
        <v>2080101</v>
      </c>
      <c r="H211" s="27">
        <f t="shared" si="11"/>
        <v>7</v>
      </c>
      <c r="I211" s="27">
        <f t="shared" si="12"/>
        <v>2507.2</v>
      </c>
      <c r="K211" s="27" t="s">
        <v>599</v>
      </c>
      <c r="L211" s="13">
        <v>5983.54</v>
      </c>
    </row>
    <row r="212" s="27" customFormat="1" ht="23" customHeight="1" spans="1:12">
      <c r="A212" s="35" t="s">
        <v>196</v>
      </c>
      <c r="B212" s="35" t="s">
        <v>12</v>
      </c>
      <c r="C212" s="35" t="s">
        <v>15</v>
      </c>
      <c r="D212" s="40" t="s">
        <v>16</v>
      </c>
      <c r="E212" s="41">
        <v>102.05</v>
      </c>
      <c r="G212" s="27" t="str">
        <f t="shared" si="10"/>
        <v>2080102</v>
      </c>
      <c r="H212" s="27">
        <f t="shared" si="11"/>
        <v>7</v>
      </c>
      <c r="I212" s="27">
        <f t="shared" si="12"/>
        <v>102.05</v>
      </c>
      <c r="K212" s="27" t="s">
        <v>600</v>
      </c>
      <c r="L212" s="13">
        <v>32413.47</v>
      </c>
    </row>
    <row r="213" s="27" customFormat="1" ht="23" customHeight="1" spans="1:12">
      <c r="A213" s="35" t="s">
        <v>196</v>
      </c>
      <c r="B213" s="35" t="s">
        <v>12</v>
      </c>
      <c r="C213" s="35" t="s">
        <v>38</v>
      </c>
      <c r="D213" s="40" t="s">
        <v>199</v>
      </c>
      <c r="E213" s="41">
        <v>623.93</v>
      </c>
      <c r="G213" s="27" t="str">
        <f t="shared" si="10"/>
        <v>2080106</v>
      </c>
      <c r="H213" s="27">
        <f t="shared" si="11"/>
        <v>7</v>
      </c>
      <c r="I213" s="27">
        <f t="shared" si="12"/>
        <v>623.93</v>
      </c>
      <c r="K213" s="27" t="s">
        <v>601</v>
      </c>
      <c r="L213" s="13">
        <v>44910.13</v>
      </c>
    </row>
    <row r="214" s="27" customFormat="1" ht="23" customHeight="1" spans="1:12">
      <c r="A214" s="35" t="s">
        <v>196</v>
      </c>
      <c r="B214" s="35" t="s">
        <v>12</v>
      </c>
      <c r="C214" s="35" t="s">
        <v>150</v>
      </c>
      <c r="D214" s="40" t="s">
        <v>200</v>
      </c>
      <c r="E214" s="41">
        <v>1298.97</v>
      </c>
      <c r="G214" s="27" t="str">
        <f t="shared" si="10"/>
        <v>2080109</v>
      </c>
      <c r="H214" s="27">
        <f t="shared" si="11"/>
        <v>7</v>
      </c>
      <c r="I214" s="27">
        <f t="shared" si="12"/>
        <v>1298.97</v>
      </c>
      <c r="K214" s="27" t="s">
        <v>602</v>
      </c>
      <c r="L214" s="13">
        <v>919</v>
      </c>
    </row>
    <row r="215" s="27" customFormat="1" ht="23" customHeight="1" spans="1:12">
      <c r="A215" s="35" t="s">
        <v>196</v>
      </c>
      <c r="B215" s="35" t="s">
        <v>12</v>
      </c>
      <c r="C215" s="35" t="s">
        <v>87</v>
      </c>
      <c r="D215" s="40" t="s">
        <v>201</v>
      </c>
      <c r="E215" s="41">
        <v>304.91</v>
      </c>
      <c r="G215" s="27" t="str">
        <f t="shared" si="10"/>
        <v>2080110</v>
      </c>
      <c r="H215" s="27">
        <f t="shared" si="11"/>
        <v>7</v>
      </c>
      <c r="I215" s="27">
        <f t="shared" si="12"/>
        <v>304.91</v>
      </c>
      <c r="K215" s="27" t="s">
        <v>603</v>
      </c>
      <c r="L215" s="13">
        <v>5499.4</v>
      </c>
    </row>
    <row r="216" s="27" customFormat="1" ht="23" customHeight="1" spans="1:12">
      <c r="A216" s="35" t="s">
        <v>196</v>
      </c>
      <c r="B216" s="35" t="s">
        <v>12</v>
      </c>
      <c r="C216" s="35" t="s">
        <v>48</v>
      </c>
      <c r="D216" s="40" t="s">
        <v>202</v>
      </c>
      <c r="E216" s="41">
        <v>6.84</v>
      </c>
      <c r="G216" s="27" t="str">
        <f t="shared" si="10"/>
        <v>2080113</v>
      </c>
      <c r="H216" s="27">
        <f t="shared" si="11"/>
        <v>7</v>
      </c>
      <c r="I216" s="27">
        <f t="shared" si="12"/>
        <v>6.84</v>
      </c>
      <c r="K216" s="27" t="s">
        <v>604</v>
      </c>
      <c r="L216" s="9">
        <v>2290.42</v>
      </c>
    </row>
    <row r="217" s="27" customFormat="1" ht="23" customHeight="1" spans="1:12">
      <c r="A217" s="35" t="s">
        <v>196</v>
      </c>
      <c r="B217" s="35" t="s">
        <v>12</v>
      </c>
      <c r="C217" s="35" t="s">
        <v>46</v>
      </c>
      <c r="D217" s="40" t="s">
        <v>203</v>
      </c>
      <c r="E217" s="41">
        <v>5799.16</v>
      </c>
      <c r="G217" s="27" t="str">
        <f t="shared" si="10"/>
        <v>2080199</v>
      </c>
      <c r="H217" s="27">
        <f t="shared" si="11"/>
        <v>7</v>
      </c>
      <c r="I217" s="27">
        <f t="shared" si="12"/>
        <v>5799.16</v>
      </c>
      <c r="K217" s="27" t="s">
        <v>605</v>
      </c>
      <c r="L217" s="13">
        <v>2290.42</v>
      </c>
    </row>
    <row r="218" s="27" customFormat="1" ht="23" customHeight="1" spans="1:12">
      <c r="A218" s="35" t="s">
        <v>196</v>
      </c>
      <c r="B218" s="35" t="s">
        <v>15</v>
      </c>
      <c r="C218" s="35"/>
      <c r="D218" s="40" t="s">
        <v>204</v>
      </c>
      <c r="E218" s="39">
        <f>SUM(E219:E221)</f>
        <v>1791.26</v>
      </c>
      <c r="G218" s="27" t="str">
        <f t="shared" si="10"/>
        <v>20802</v>
      </c>
      <c r="H218" s="27">
        <f t="shared" si="11"/>
        <v>5</v>
      </c>
      <c r="I218" s="27">
        <f t="shared" si="12"/>
        <v>1791.26</v>
      </c>
      <c r="K218" s="27" t="s">
        <v>606</v>
      </c>
      <c r="L218" s="9">
        <v>5277.51</v>
      </c>
    </row>
    <row r="219" s="27" customFormat="1" ht="23" customHeight="1" spans="1:12">
      <c r="A219" s="35" t="s">
        <v>196</v>
      </c>
      <c r="B219" s="35" t="s">
        <v>15</v>
      </c>
      <c r="C219" s="35" t="s">
        <v>12</v>
      </c>
      <c r="D219" s="40" t="s">
        <v>14</v>
      </c>
      <c r="E219" s="41">
        <v>1342.77</v>
      </c>
      <c r="G219" s="27" t="str">
        <f t="shared" si="10"/>
        <v>2080201</v>
      </c>
      <c r="H219" s="27">
        <f t="shared" si="11"/>
        <v>7</v>
      </c>
      <c r="I219" s="27">
        <f t="shared" si="12"/>
        <v>1342.77</v>
      </c>
      <c r="K219" s="27" t="s">
        <v>607</v>
      </c>
      <c r="L219" s="13">
        <v>2136.57</v>
      </c>
    </row>
    <row r="220" s="27" customFormat="1" ht="23" customHeight="1" spans="1:12">
      <c r="A220" s="35" t="s">
        <v>196</v>
      </c>
      <c r="B220" s="35" t="s">
        <v>15</v>
      </c>
      <c r="C220" s="35" t="s">
        <v>15</v>
      </c>
      <c r="D220" s="40" t="s">
        <v>16</v>
      </c>
      <c r="E220" s="41">
        <v>307.51</v>
      </c>
      <c r="G220" s="27" t="str">
        <f t="shared" si="10"/>
        <v>2080202</v>
      </c>
      <c r="H220" s="27">
        <f t="shared" si="11"/>
        <v>7</v>
      </c>
      <c r="I220" s="27">
        <f t="shared" si="12"/>
        <v>307.51</v>
      </c>
      <c r="K220" s="27" t="s">
        <v>608</v>
      </c>
      <c r="L220" s="13">
        <v>3140.94</v>
      </c>
    </row>
    <row r="221" s="27" customFormat="1" ht="23" customHeight="1" spans="1:12">
      <c r="A221" s="35" t="s">
        <v>196</v>
      </c>
      <c r="B221" s="35" t="s">
        <v>15</v>
      </c>
      <c r="C221" s="35" t="s">
        <v>46</v>
      </c>
      <c r="D221" s="40" t="s">
        <v>205</v>
      </c>
      <c r="E221" s="41">
        <v>140.98</v>
      </c>
      <c r="G221" s="27" t="str">
        <f t="shared" si="10"/>
        <v>2080299</v>
      </c>
      <c r="H221" s="27">
        <f t="shared" si="11"/>
        <v>7</v>
      </c>
      <c r="I221" s="27">
        <f t="shared" si="12"/>
        <v>140.98</v>
      </c>
      <c r="K221" s="27" t="s">
        <v>609</v>
      </c>
      <c r="L221" s="9">
        <v>2927.73</v>
      </c>
    </row>
    <row r="222" s="27" customFormat="1" ht="23" customHeight="1" spans="1:12">
      <c r="A222" s="35" t="s">
        <v>196</v>
      </c>
      <c r="B222" s="35" t="s">
        <v>19</v>
      </c>
      <c r="C222" s="35"/>
      <c r="D222" s="40" t="s">
        <v>206</v>
      </c>
      <c r="E222" s="39">
        <f>SUM(E223:E226)</f>
        <v>87616.714213</v>
      </c>
      <c r="G222" s="27" t="str">
        <f t="shared" si="10"/>
        <v>20805</v>
      </c>
      <c r="H222" s="27">
        <f t="shared" si="11"/>
        <v>5</v>
      </c>
      <c r="I222" s="27">
        <f t="shared" si="12"/>
        <v>87616.714213</v>
      </c>
      <c r="K222" s="27" t="s">
        <v>610</v>
      </c>
      <c r="L222" s="13">
        <v>2138.4</v>
      </c>
    </row>
    <row r="223" s="27" customFormat="1" ht="23" customHeight="1" spans="1:12">
      <c r="A223" s="35" t="s">
        <v>196</v>
      </c>
      <c r="B223" s="35" t="s">
        <v>19</v>
      </c>
      <c r="C223" s="35" t="s">
        <v>19</v>
      </c>
      <c r="D223" s="40" t="s">
        <v>207</v>
      </c>
      <c r="E223" s="41">
        <v>35111.796142</v>
      </c>
      <c r="G223" s="27" t="str">
        <f t="shared" si="10"/>
        <v>2080505</v>
      </c>
      <c r="H223" s="27">
        <f t="shared" si="11"/>
        <v>7</v>
      </c>
      <c r="I223" s="27">
        <f t="shared" si="12"/>
        <v>35111.796142</v>
      </c>
      <c r="K223" s="27" t="s">
        <v>611</v>
      </c>
      <c r="L223" s="13">
        <v>789.33</v>
      </c>
    </row>
    <row r="224" s="27" customFormat="1" ht="23" customHeight="1" spans="1:12">
      <c r="A224" s="35" t="s">
        <v>196</v>
      </c>
      <c r="B224" s="35" t="s">
        <v>19</v>
      </c>
      <c r="C224" s="35" t="s">
        <v>38</v>
      </c>
      <c r="D224" s="40" t="s">
        <v>208</v>
      </c>
      <c r="E224" s="41">
        <v>15996.918071</v>
      </c>
      <c r="G224" s="27" t="str">
        <f t="shared" si="10"/>
        <v>2080506</v>
      </c>
      <c r="H224" s="27">
        <f t="shared" si="11"/>
        <v>7</v>
      </c>
      <c r="I224" s="27">
        <f t="shared" si="12"/>
        <v>15996.918071</v>
      </c>
      <c r="K224" s="27" t="s">
        <v>612</v>
      </c>
      <c r="L224" s="9">
        <v>45874.31</v>
      </c>
    </row>
    <row r="225" s="27" customFormat="1" ht="23" customHeight="1" spans="1:12">
      <c r="A225" s="35" t="s">
        <v>196</v>
      </c>
      <c r="B225" s="35" t="s">
        <v>19</v>
      </c>
      <c r="C225" s="35" t="s">
        <v>35</v>
      </c>
      <c r="D225" s="40" t="s">
        <v>209</v>
      </c>
      <c r="E225" s="41">
        <v>35500</v>
      </c>
      <c r="G225" s="27" t="str">
        <f t="shared" si="10"/>
        <v>2080507</v>
      </c>
      <c r="H225" s="27">
        <f t="shared" si="11"/>
        <v>7</v>
      </c>
      <c r="I225" s="27">
        <f t="shared" si="12"/>
        <v>35500</v>
      </c>
      <c r="K225" s="27" t="s">
        <v>613</v>
      </c>
      <c r="L225" s="13">
        <v>6243.47</v>
      </c>
    </row>
    <row r="226" s="27" customFormat="1" ht="23" customHeight="1" spans="1:12">
      <c r="A226" s="35" t="s">
        <v>196</v>
      </c>
      <c r="B226" s="35" t="s">
        <v>19</v>
      </c>
      <c r="C226" s="35" t="s">
        <v>46</v>
      </c>
      <c r="D226" s="40" t="s">
        <v>210</v>
      </c>
      <c r="E226" s="41">
        <v>1008</v>
      </c>
      <c r="G226" s="27" t="str">
        <f t="shared" si="10"/>
        <v>2080599</v>
      </c>
      <c r="H226" s="27">
        <f t="shared" si="11"/>
        <v>7</v>
      </c>
      <c r="I226" s="27">
        <f t="shared" si="12"/>
        <v>1008</v>
      </c>
      <c r="K226" s="27" t="s">
        <v>614</v>
      </c>
      <c r="L226" s="13">
        <v>39630.84</v>
      </c>
    </row>
    <row r="227" s="27" customFormat="1" ht="23" customHeight="1" spans="1:12">
      <c r="A227" s="35" t="s">
        <v>196</v>
      </c>
      <c r="B227" s="35" t="s">
        <v>35</v>
      </c>
      <c r="C227" s="35"/>
      <c r="D227" s="40" t="s">
        <v>211</v>
      </c>
      <c r="E227" s="39">
        <f>SUM(E228)</f>
        <v>1250</v>
      </c>
      <c r="G227" s="27" t="str">
        <f t="shared" si="10"/>
        <v>20807</v>
      </c>
      <c r="H227" s="27">
        <f t="shared" si="11"/>
        <v>5</v>
      </c>
      <c r="I227" s="27">
        <f t="shared" si="12"/>
        <v>1250</v>
      </c>
      <c r="K227" s="27" t="s">
        <v>615</v>
      </c>
      <c r="L227" s="9">
        <v>2062.52</v>
      </c>
    </row>
    <row r="228" s="27" customFormat="1" ht="23" customHeight="1" spans="1:12">
      <c r="A228" s="35" t="s">
        <v>196</v>
      </c>
      <c r="B228" s="35" t="s">
        <v>35</v>
      </c>
      <c r="C228" s="35" t="s">
        <v>46</v>
      </c>
      <c r="D228" s="40" t="s">
        <v>212</v>
      </c>
      <c r="E228" s="41">
        <v>1250</v>
      </c>
      <c r="G228" s="27" t="str">
        <f t="shared" si="10"/>
        <v>2080799</v>
      </c>
      <c r="H228" s="27">
        <f t="shared" si="11"/>
        <v>7</v>
      </c>
      <c r="I228" s="27">
        <f t="shared" si="12"/>
        <v>1250</v>
      </c>
      <c r="K228" s="27" t="s">
        <v>616</v>
      </c>
      <c r="L228" s="13">
        <v>2062.52</v>
      </c>
    </row>
    <row r="229" s="27" customFormat="1" ht="23" customHeight="1" spans="1:12">
      <c r="A229" s="35" t="s">
        <v>196</v>
      </c>
      <c r="B229" s="35" t="s">
        <v>21</v>
      </c>
      <c r="C229" s="35"/>
      <c r="D229" s="40" t="s">
        <v>213</v>
      </c>
      <c r="E229" s="39">
        <f>SUM(E230)</f>
        <v>4266</v>
      </c>
      <c r="G229" s="27" t="str">
        <f t="shared" si="10"/>
        <v>20808</v>
      </c>
      <c r="H229" s="27">
        <f t="shared" si="11"/>
        <v>5</v>
      </c>
      <c r="I229" s="27">
        <f t="shared" si="12"/>
        <v>4266</v>
      </c>
      <c r="K229" s="27" t="s">
        <v>617</v>
      </c>
      <c r="L229" s="9">
        <v>17126.83</v>
      </c>
    </row>
    <row r="230" s="27" customFormat="1" ht="23" customHeight="1" spans="1:12">
      <c r="A230" s="35" t="s">
        <v>196</v>
      </c>
      <c r="B230" s="35" t="s">
        <v>21</v>
      </c>
      <c r="C230" s="35" t="s">
        <v>46</v>
      </c>
      <c r="D230" s="40" t="s">
        <v>214</v>
      </c>
      <c r="E230" s="41">
        <v>4266</v>
      </c>
      <c r="G230" s="27" t="str">
        <f t="shared" si="10"/>
        <v>2080899</v>
      </c>
      <c r="H230" s="27">
        <f t="shared" si="11"/>
        <v>7</v>
      </c>
      <c r="I230" s="27">
        <f t="shared" si="12"/>
        <v>4266</v>
      </c>
      <c r="K230" s="27" t="s">
        <v>618</v>
      </c>
      <c r="L230" s="13">
        <v>17126.83</v>
      </c>
    </row>
    <row r="231" s="27" customFormat="1" ht="23" customHeight="1" spans="1:12">
      <c r="A231" s="35" t="s">
        <v>196</v>
      </c>
      <c r="B231" s="35" t="s">
        <v>150</v>
      </c>
      <c r="C231" s="35"/>
      <c r="D231" s="40" t="s">
        <v>215</v>
      </c>
      <c r="E231" s="39">
        <f>SUM(E232:E234)</f>
        <v>5886.5</v>
      </c>
      <c r="G231" s="27" t="str">
        <f t="shared" si="10"/>
        <v>20809</v>
      </c>
      <c r="H231" s="27">
        <f t="shared" si="11"/>
        <v>5</v>
      </c>
      <c r="I231" s="27">
        <f t="shared" si="12"/>
        <v>5886.5</v>
      </c>
      <c r="K231" s="27" t="s">
        <v>619</v>
      </c>
      <c r="L231" s="9">
        <v>6451</v>
      </c>
    </row>
    <row r="232" s="27" customFormat="1" ht="23" customHeight="1" spans="1:12">
      <c r="A232" s="35" t="s">
        <v>196</v>
      </c>
      <c r="B232" s="35" t="s">
        <v>150</v>
      </c>
      <c r="C232" s="35" t="s">
        <v>15</v>
      </c>
      <c r="D232" s="40" t="s">
        <v>216</v>
      </c>
      <c r="E232" s="41">
        <v>359.1</v>
      </c>
      <c r="G232" s="27" t="str">
        <f t="shared" si="10"/>
        <v>2080902</v>
      </c>
      <c r="H232" s="27">
        <f t="shared" si="11"/>
        <v>7</v>
      </c>
      <c r="I232" s="27">
        <f t="shared" si="12"/>
        <v>359.1</v>
      </c>
      <c r="K232" s="27" t="s">
        <v>620</v>
      </c>
      <c r="L232" s="13">
        <v>6451</v>
      </c>
    </row>
    <row r="233" s="27" customFormat="1" ht="23" customHeight="1" spans="1:12">
      <c r="A233" s="35" t="s">
        <v>196</v>
      </c>
      <c r="B233" s="35" t="s">
        <v>150</v>
      </c>
      <c r="C233" s="35" t="s">
        <v>25</v>
      </c>
      <c r="D233" s="40" t="s">
        <v>217</v>
      </c>
      <c r="E233" s="41">
        <v>801.4</v>
      </c>
      <c r="G233" s="27" t="str">
        <f t="shared" si="10"/>
        <v>2080903</v>
      </c>
      <c r="H233" s="27">
        <f t="shared" si="11"/>
        <v>7</v>
      </c>
      <c r="I233" s="27">
        <f t="shared" si="12"/>
        <v>801.4</v>
      </c>
      <c r="K233" s="27" t="s">
        <v>302</v>
      </c>
      <c r="L233" s="9">
        <v>57439.67</v>
      </c>
    </row>
    <row r="234" s="27" customFormat="1" ht="23" customHeight="1" spans="1:12">
      <c r="A234" s="35" t="s">
        <v>196</v>
      </c>
      <c r="B234" s="35" t="s">
        <v>150</v>
      </c>
      <c r="C234" s="35" t="s">
        <v>46</v>
      </c>
      <c r="D234" s="40" t="s">
        <v>218</v>
      </c>
      <c r="E234" s="41">
        <v>4726</v>
      </c>
      <c r="G234" s="27" t="str">
        <f t="shared" si="10"/>
        <v>2080999</v>
      </c>
      <c r="H234" s="27">
        <f t="shared" si="11"/>
        <v>7</v>
      </c>
      <c r="I234" s="27">
        <f t="shared" si="12"/>
        <v>4726</v>
      </c>
      <c r="K234" s="27" t="s">
        <v>621</v>
      </c>
      <c r="L234" s="9">
        <v>10163</v>
      </c>
    </row>
    <row r="235" s="27" customFormat="1" ht="23" customHeight="1" spans="1:12">
      <c r="A235" s="35" t="s">
        <v>196</v>
      </c>
      <c r="B235" s="35" t="s">
        <v>87</v>
      </c>
      <c r="C235" s="35"/>
      <c r="D235" s="40" t="s">
        <v>219</v>
      </c>
      <c r="E235" s="39">
        <f>SUM(E236:E238)</f>
        <v>2709.89</v>
      </c>
      <c r="G235" s="27" t="str">
        <f t="shared" si="10"/>
        <v>20810</v>
      </c>
      <c r="H235" s="27">
        <f t="shared" si="11"/>
        <v>5</v>
      </c>
      <c r="I235" s="27">
        <f t="shared" si="12"/>
        <v>2709.89</v>
      </c>
      <c r="K235" s="27" t="s">
        <v>622</v>
      </c>
      <c r="L235" s="13">
        <v>10163</v>
      </c>
    </row>
    <row r="236" s="27" customFormat="1" ht="23" customHeight="1" spans="1:12">
      <c r="A236" s="35" t="s">
        <v>196</v>
      </c>
      <c r="B236" s="35" t="s">
        <v>87</v>
      </c>
      <c r="C236" s="35" t="s">
        <v>15</v>
      </c>
      <c r="D236" s="40" t="s">
        <v>220</v>
      </c>
      <c r="E236" s="41">
        <v>24.32</v>
      </c>
      <c r="G236" s="27" t="str">
        <f t="shared" si="10"/>
        <v>2081002</v>
      </c>
      <c r="H236" s="27">
        <f t="shared" si="11"/>
        <v>7</v>
      </c>
      <c r="I236" s="27">
        <f t="shared" si="12"/>
        <v>24.32</v>
      </c>
      <c r="K236" s="27" t="s">
        <v>623</v>
      </c>
      <c r="L236" s="9">
        <v>38718.58</v>
      </c>
    </row>
    <row r="237" s="27" customFormat="1" ht="23" customHeight="1" spans="1:12">
      <c r="A237" s="35" t="s">
        <v>196</v>
      </c>
      <c r="B237" s="35" t="s">
        <v>87</v>
      </c>
      <c r="C237" s="35" t="s">
        <v>17</v>
      </c>
      <c r="D237" s="40" t="s">
        <v>221</v>
      </c>
      <c r="E237" s="41">
        <v>917.89</v>
      </c>
      <c r="G237" s="27" t="str">
        <f t="shared" si="10"/>
        <v>2081004</v>
      </c>
      <c r="H237" s="27">
        <f t="shared" si="11"/>
        <v>7</v>
      </c>
      <c r="I237" s="27">
        <f t="shared" si="12"/>
        <v>917.89</v>
      </c>
      <c r="K237" s="27" t="s">
        <v>624</v>
      </c>
      <c r="L237" s="13">
        <v>2585.67</v>
      </c>
    </row>
    <row r="238" s="27" customFormat="1" ht="23" customHeight="1" spans="1:12">
      <c r="A238" s="35" t="s">
        <v>196</v>
      </c>
      <c r="B238" s="35" t="s">
        <v>87</v>
      </c>
      <c r="C238" s="35" t="s">
        <v>19</v>
      </c>
      <c r="D238" s="40" t="s">
        <v>222</v>
      </c>
      <c r="E238" s="41">
        <v>1767.68</v>
      </c>
      <c r="G238" s="27" t="str">
        <f t="shared" si="10"/>
        <v>2081005</v>
      </c>
      <c r="H238" s="27">
        <f t="shared" si="11"/>
        <v>7</v>
      </c>
      <c r="I238" s="27">
        <f t="shared" si="12"/>
        <v>1767.68</v>
      </c>
      <c r="K238" s="27" t="s">
        <v>625</v>
      </c>
      <c r="L238" s="13">
        <v>59.47</v>
      </c>
    </row>
    <row r="239" s="27" customFormat="1" ht="23" customHeight="1" spans="1:12">
      <c r="A239" s="35" t="s">
        <v>196</v>
      </c>
      <c r="B239" s="35" t="s">
        <v>42</v>
      </c>
      <c r="C239" s="35"/>
      <c r="D239" s="40" t="s">
        <v>223</v>
      </c>
      <c r="E239" s="39">
        <f>SUM(E240:E243)</f>
        <v>2662.58</v>
      </c>
      <c r="G239" s="27" t="str">
        <f t="shared" si="10"/>
        <v>20811</v>
      </c>
      <c r="H239" s="27">
        <f t="shared" si="11"/>
        <v>5</v>
      </c>
      <c r="I239" s="27">
        <f t="shared" si="12"/>
        <v>2662.58</v>
      </c>
      <c r="K239" s="27" t="s">
        <v>626</v>
      </c>
      <c r="L239" s="13">
        <v>4800.78</v>
      </c>
    </row>
    <row r="240" s="27" customFormat="1" ht="23" customHeight="1" spans="1:12">
      <c r="A240" s="35" t="s">
        <v>196</v>
      </c>
      <c r="B240" s="35" t="s">
        <v>42</v>
      </c>
      <c r="C240" s="35" t="s">
        <v>12</v>
      </c>
      <c r="D240" s="40" t="s">
        <v>14</v>
      </c>
      <c r="E240" s="41">
        <v>580.8</v>
      </c>
      <c r="G240" s="27" t="str">
        <f t="shared" si="10"/>
        <v>2081101</v>
      </c>
      <c r="H240" s="27">
        <f t="shared" si="11"/>
        <v>7</v>
      </c>
      <c r="I240" s="27">
        <f t="shared" si="12"/>
        <v>580.8</v>
      </c>
      <c r="K240" s="27" t="s">
        <v>627</v>
      </c>
      <c r="L240" s="13">
        <v>480</v>
      </c>
    </row>
    <row r="241" s="27" customFormat="1" ht="23" customHeight="1" spans="1:12">
      <c r="A241" s="35" t="s">
        <v>196</v>
      </c>
      <c r="B241" s="35" t="s">
        <v>42</v>
      </c>
      <c r="C241" s="35" t="s">
        <v>17</v>
      </c>
      <c r="D241" s="40" t="s">
        <v>224</v>
      </c>
      <c r="E241" s="41">
        <v>43.78</v>
      </c>
      <c r="G241" s="27" t="str">
        <f t="shared" si="10"/>
        <v>2081104</v>
      </c>
      <c r="H241" s="27">
        <f t="shared" si="11"/>
        <v>7</v>
      </c>
      <c r="I241" s="27">
        <f t="shared" si="12"/>
        <v>43.78</v>
      </c>
      <c r="K241" s="27" t="s">
        <v>628</v>
      </c>
      <c r="L241" s="13">
        <v>30792.66</v>
      </c>
    </row>
    <row r="242" s="27" customFormat="1" ht="23" customHeight="1" spans="1:12">
      <c r="A242" s="35" t="s">
        <v>196</v>
      </c>
      <c r="B242" s="35" t="s">
        <v>42</v>
      </c>
      <c r="C242" s="35" t="s">
        <v>35</v>
      </c>
      <c r="D242" s="40" t="s">
        <v>225</v>
      </c>
      <c r="E242" s="41">
        <v>270</v>
      </c>
      <c r="G242" s="27" t="str">
        <f t="shared" si="10"/>
        <v>2081107</v>
      </c>
      <c r="H242" s="27">
        <f t="shared" si="11"/>
        <v>7</v>
      </c>
      <c r="I242" s="27">
        <f t="shared" si="12"/>
        <v>270</v>
      </c>
      <c r="K242" s="27" t="s">
        <v>629</v>
      </c>
      <c r="L242" s="9">
        <v>4268.13</v>
      </c>
    </row>
    <row r="243" s="27" customFormat="1" ht="23" customHeight="1" spans="1:12">
      <c r="A243" s="35" t="s">
        <v>196</v>
      </c>
      <c r="B243" s="35" t="s">
        <v>42</v>
      </c>
      <c r="C243" s="35" t="s">
        <v>46</v>
      </c>
      <c r="D243" s="40" t="s">
        <v>226</v>
      </c>
      <c r="E243" s="41">
        <v>1768</v>
      </c>
      <c r="G243" s="27" t="str">
        <f t="shared" si="10"/>
        <v>2081199</v>
      </c>
      <c r="H243" s="27">
        <f t="shared" si="11"/>
        <v>7</v>
      </c>
      <c r="I243" s="27">
        <f t="shared" si="12"/>
        <v>1768</v>
      </c>
      <c r="K243" s="27" t="s">
        <v>630</v>
      </c>
      <c r="L243" s="13">
        <v>1932.23</v>
      </c>
    </row>
    <row r="244" s="27" customFormat="1" ht="23" customHeight="1" spans="1:12">
      <c r="A244" s="35" t="s">
        <v>196</v>
      </c>
      <c r="B244" s="35" t="s">
        <v>227</v>
      </c>
      <c r="C244" s="35"/>
      <c r="D244" s="40" t="s">
        <v>228</v>
      </c>
      <c r="E244" s="39">
        <f t="shared" ref="E244:E248" si="13">SUM(E245)</f>
        <v>4350</v>
      </c>
      <c r="G244" s="27" t="str">
        <f t="shared" si="10"/>
        <v>20819</v>
      </c>
      <c r="H244" s="27">
        <f t="shared" si="11"/>
        <v>5</v>
      </c>
      <c r="I244" s="27">
        <f t="shared" si="12"/>
        <v>4350</v>
      </c>
      <c r="K244" s="27" t="s">
        <v>631</v>
      </c>
      <c r="L244" s="13">
        <v>39.52</v>
      </c>
    </row>
    <row r="245" s="27" customFormat="1" ht="23" customHeight="1" spans="1:12">
      <c r="A245" s="35" t="s">
        <v>196</v>
      </c>
      <c r="B245" s="35" t="s">
        <v>227</v>
      </c>
      <c r="C245" s="35" t="s">
        <v>12</v>
      </c>
      <c r="D245" s="40" t="s">
        <v>229</v>
      </c>
      <c r="E245" s="41">
        <v>4350</v>
      </c>
      <c r="G245" s="27" t="str">
        <f t="shared" si="10"/>
        <v>2081901</v>
      </c>
      <c r="H245" s="27">
        <f t="shared" si="11"/>
        <v>7</v>
      </c>
      <c r="I245" s="27">
        <f t="shared" si="12"/>
        <v>4350</v>
      </c>
      <c r="K245" s="27" t="s">
        <v>632</v>
      </c>
      <c r="L245" s="13">
        <v>47.88</v>
      </c>
    </row>
    <row r="246" s="27" customFormat="1" ht="23" customHeight="1" spans="1:12">
      <c r="A246" s="35" t="s">
        <v>196</v>
      </c>
      <c r="B246" s="35" t="s">
        <v>110</v>
      </c>
      <c r="C246" s="35"/>
      <c r="D246" s="40" t="s">
        <v>230</v>
      </c>
      <c r="E246" s="39">
        <f t="shared" si="13"/>
        <v>479.6</v>
      </c>
      <c r="G246" s="27" t="str">
        <f t="shared" si="10"/>
        <v>20820</v>
      </c>
      <c r="H246" s="27">
        <f t="shared" si="11"/>
        <v>5</v>
      </c>
      <c r="I246" s="27">
        <f t="shared" si="12"/>
        <v>479.6</v>
      </c>
      <c r="K246" s="27" t="s">
        <v>633</v>
      </c>
      <c r="L246" s="13">
        <v>55.2</v>
      </c>
    </row>
    <row r="247" s="27" customFormat="1" ht="23" customHeight="1" spans="1:12">
      <c r="A247" s="35" t="s">
        <v>196</v>
      </c>
      <c r="B247" s="35" t="s">
        <v>110</v>
      </c>
      <c r="C247" s="35" t="s">
        <v>15</v>
      </c>
      <c r="D247" s="40" t="s">
        <v>231</v>
      </c>
      <c r="E247" s="41">
        <v>479.6</v>
      </c>
      <c r="G247" s="27" t="str">
        <f t="shared" si="10"/>
        <v>2082002</v>
      </c>
      <c r="H247" s="27">
        <f t="shared" si="11"/>
        <v>7</v>
      </c>
      <c r="I247" s="27">
        <f t="shared" si="12"/>
        <v>479.6</v>
      </c>
      <c r="K247" s="27" t="s">
        <v>634</v>
      </c>
      <c r="L247" s="13">
        <v>38</v>
      </c>
    </row>
    <row r="248" s="27" customFormat="1" ht="23" customHeight="1" spans="1:12">
      <c r="A248" s="35" t="s">
        <v>196</v>
      </c>
      <c r="B248" s="35" t="s">
        <v>55</v>
      </c>
      <c r="C248" s="35"/>
      <c r="D248" s="40" t="s">
        <v>232</v>
      </c>
      <c r="E248" s="39">
        <f t="shared" si="13"/>
        <v>300</v>
      </c>
      <c r="G248" s="27" t="str">
        <f t="shared" si="10"/>
        <v>20826</v>
      </c>
      <c r="H248" s="27">
        <f t="shared" si="11"/>
        <v>5</v>
      </c>
      <c r="I248" s="27">
        <f t="shared" si="12"/>
        <v>300</v>
      </c>
      <c r="K248" s="27" t="s">
        <v>635</v>
      </c>
      <c r="L248" s="13">
        <v>2155.3</v>
      </c>
    </row>
    <row r="249" s="27" customFormat="1" ht="23" customHeight="1" spans="1:12">
      <c r="A249" s="35" t="s">
        <v>196</v>
      </c>
      <c r="B249" s="35" t="s">
        <v>55</v>
      </c>
      <c r="C249" s="35" t="s">
        <v>46</v>
      </c>
      <c r="D249" s="40" t="s">
        <v>233</v>
      </c>
      <c r="E249" s="41">
        <v>300</v>
      </c>
      <c r="G249" s="27" t="str">
        <f t="shared" si="10"/>
        <v>2082699</v>
      </c>
      <c r="H249" s="27">
        <f t="shared" si="11"/>
        <v>7</v>
      </c>
      <c r="I249" s="27">
        <f t="shared" si="12"/>
        <v>300</v>
      </c>
      <c r="K249" s="27" t="s">
        <v>636</v>
      </c>
      <c r="L249" s="9">
        <v>3070.76</v>
      </c>
    </row>
    <row r="250" s="27" customFormat="1" ht="23" customHeight="1" spans="1:12">
      <c r="A250" s="35" t="s">
        <v>196</v>
      </c>
      <c r="B250" s="35" t="s">
        <v>234</v>
      </c>
      <c r="C250" s="35"/>
      <c r="D250" s="40" t="s">
        <v>235</v>
      </c>
      <c r="E250" s="39">
        <f>SUM(E251:E252)</f>
        <v>4301.16</v>
      </c>
      <c r="G250" s="27" t="str">
        <f t="shared" si="10"/>
        <v>20827</v>
      </c>
      <c r="H250" s="27">
        <f t="shared" si="11"/>
        <v>5</v>
      </c>
      <c r="I250" s="27">
        <f t="shared" si="12"/>
        <v>4301.16</v>
      </c>
      <c r="K250" s="27" t="s">
        <v>637</v>
      </c>
      <c r="L250" s="13">
        <v>1468.99</v>
      </c>
    </row>
    <row r="251" s="27" customFormat="1" ht="23" customHeight="1" spans="1:12">
      <c r="A251" s="35" t="s">
        <v>196</v>
      </c>
      <c r="B251" s="35" t="s">
        <v>234</v>
      </c>
      <c r="C251" s="35" t="s">
        <v>15</v>
      </c>
      <c r="D251" s="40" t="s">
        <v>236</v>
      </c>
      <c r="E251" s="41">
        <v>21.16</v>
      </c>
      <c r="G251" s="27" t="str">
        <f t="shared" si="10"/>
        <v>2082702</v>
      </c>
      <c r="H251" s="27">
        <f t="shared" si="11"/>
        <v>7</v>
      </c>
      <c r="I251" s="27">
        <f t="shared" si="12"/>
        <v>21.16</v>
      </c>
      <c r="K251" s="27" t="s">
        <v>638</v>
      </c>
      <c r="L251" s="13">
        <v>83.6</v>
      </c>
    </row>
    <row r="252" s="27" customFormat="1" ht="23" customHeight="1" spans="1:12">
      <c r="A252" s="35" t="s">
        <v>196</v>
      </c>
      <c r="B252" s="35" t="s">
        <v>234</v>
      </c>
      <c r="C252" s="35" t="s">
        <v>46</v>
      </c>
      <c r="D252" s="40" t="s">
        <v>237</v>
      </c>
      <c r="E252" s="41">
        <v>4280</v>
      </c>
      <c r="G252" s="27" t="str">
        <f t="shared" si="10"/>
        <v>2082799</v>
      </c>
      <c r="H252" s="27">
        <f t="shared" si="11"/>
        <v>7</v>
      </c>
      <c r="I252" s="27">
        <f t="shared" si="12"/>
        <v>4280</v>
      </c>
      <c r="K252" s="27" t="s">
        <v>639</v>
      </c>
      <c r="L252" s="13">
        <v>918.17</v>
      </c>
    </row>
    <row r="253" s="27" customFormat="1" ht="23" customHeight="1" spans="1:12">
      <c r="A253" s="35" t="s">
        <v>196</v>
      </c>
      <c r="B253" s="35" t="s">
        <v>58</v>
      </c>
      <c r="C253" s="35"/>
      <c r="D253" s="40" t="s">
        <v>238</v>
      </c>
      <c r="E253" s="39">
        <f>SUM(E254:E256)</f>
        <v>1597.48</v>
      </c>
      <c r="G253" s="27" t="str">
        <f t="shared" si="10"/>
        <v>20828</v>
      </c>
      <c r="H253" s="27">
        <f t="shared" si="11"/>
        <v>5</v>
      </c>
      <c r="I253" s="27">
        <f t="shared" si="12"/>
        <v>1597.48</v>
      </c>
      <c r="K253" s="27" t="s">
        <v>640</v>
      </c>
      <c r="L253" s="13">
        <v>600</v>
      </c>
    </row>
    <row r="254" s="27" customFormat="1" ht="23" customHeight="1" spans="1:12">
      <c r="A254" s="35" t="s">
        <v>196</v>
      </c>
      <c r="B254" s="35" t="s">
        <v>58</v>
      </c>
      <c r="C254" s="35" t="s">
        <v>12</v>
      </c>
      <c r="D254" s="40" t="s">
        <v>14</v>
      </c>
      <c r="E254" s="41">
        <v>826.2</v>
      </c>
      <c r="G254" s="27" t="str">
        <f t="shared" si="10"/>
        <v>2082801</v>
      </c>
      <c r="H254" s="27">
        <f t="shared" si="11"/>
        <v>7</v>
      </c>
      <c r="I254" s="27">
        <f t="shared" si="12"/>
        <v>826.2</v>
      </c>
      <c r="K254" s="27" t="s">
        <v>641</v>
      </c>
      <c r="L254" s="9">
        <v>224</v>
      </c>
    </row>
    <row r="255" s="27" customFormat="1" ht="23" customHeight="1" spans="1:12">
      <c r="A255" s="35" t="s">
        <v>196</v>
      </c>
      <c r="B255" s="35" t="s">
        <v>58</v>
      </c>
      <c r="C255" s="35" t="s">
        <v>19</v>
      </c>
      <c r="D255" s="40" t="s">
        <v>239</v>
      </c>
      <c r="E255" s="41">
        <v>434.18</v>
      </c>
      <c r="G255" s="27" t="str">
        <f t="shared" si="10"/>
        <v>2082805</v>
      </c>
      <c r="H255" s="27">
        <f t="shared" si="11"/>
        <v>7</v>
      </c>
      <c r="I255" s="27">
        <f t="shared" si="12"/>
        <v>434.18</v>
      </c>
      <c r="K255" s="27" t="s">
        <v>642</v>
      </c>
      <c r="L255" s="13">
        <v>224</v>
      </c>
    </row>
    <row r="256" s="27" customFormat="1" ht="23" customHeight="1" spans="1:12">
      <c r="A256" s="35" t="s">
        <v>196</v>
      </c>
      <c r="B256" s="35" t="s">
        <v>58</v>
      </c>
      <c r="C256" s="35" t="s">
        <v>46</v>
      </c>
      <c r="D256" s="40" t="s">
        <v>240</v>
      </c>
      <c r="E256" s="41">
        <v>337.1</v>
      </c>
      <c r="G256" s="27" t="str">
        <f t="shared" si="10"/>
        <v>2082899</v>
      </c>
      <c r="H256" s="27">
        <f t="shared" si="11"/>
        <v>7</v>
      </c>
      <c r="I256" s="27">
        <f t="shared" si="12"/>
        <v>337.1</v>
      </c>
      <c r="K256" s="27" t="s">
        <v>643</v>
      </c>
      <c r="L256" s="9">
        <v>995.2</v>
      </c>
    </row>
    <row r="257" s="27" customFormat="1" ht="23" customHeight="1" spans="1:12">
      <c r="A257" s="35" t="s">
        <v>196</v>
      </c>
      <c r="B257" s="35" t="s">
        <v>46</v>
      </c>
      <c r="C257" s="35"/>
      <c r="D257" s="40" t="s">
        <v>241</v>
      </c>
      <c r="E257" s="39">
        <f>SUM(E258)</f>
        <v>2085.86</v>
      </c>
      <c r="G257" s="27" t="str">
        <f t="shared" si="10"/>
        <v>20899</v>
      </c>
      <c r="H257" s="27">
        <f t="shared" si="11"/>
        <v>5</v>
      </c>
      <c r="I257" s="27">
        <f t="shared" si="12"/>
        <v>2085.86</v>
      </c>
      <c r="K257" s="27" t="s">
        <v>644</v>
      </c>
      <c r="L257" s="13">
        <v>995.2</v>
      </c>
    </row>
    <row r="258" s="27" customFormat="1" ht="23" customHeight="1" spans="1:12">
      <c r="A258" s="35" t="s">
        <v>196</v>
      </c>
      <c r="B258" s="35" t="s">
        <v>46</v>
      </c>
      <c r="C258" s="35" t="s">
        <v>46</v>
      </c>
      <c r="D258" s="40" t="s">
        <v>242</v>
      </c>
      <c r="E258" s="41">
        <v>2085.86</v>
      </c>
      <c r="G258" s="27" t="str">
        <f t="shared" si="10"/>
        <v>2089999</v>
      </c>
      <c r="H258" s="27">
        <f t="shared" si="11"/>
        <v>7</v>
      </c>
      <c r="I258" s="27">
        <f t="shared" si="12"/>
        <v>2085.86</v>
      </c>
      <c r="K258" s="27" t="s">
        <v>107</v>
      </c>
      <c r="L258" s="9">
        <v>80479.93</v>
      </c>
    </row>
    <row r="259" s="27" customFormat="1" ht="23" customHeight="1" spans="1:12">
      <c r="A259" s="35" t="s">
        <v>243</v>
      </c>
      <c r="B259" s="35"/>
      <c r="C259" s="35"/>
      <c r="D259" s="40" t="s">
        <v>244</v>
      </c>
      <c r="E259" s="39">
        <f>E260+E263+E268+E277+E280+E285+E287+E292+E294</f>
        <v>64781.295787</v>
      </c>
      <c r="G259" s="27" t="str">
        <f t="shared" si="10"/>
        <v>210</v>
      </c>
      <c r="H259" s="27">
        <f t="shared" si="11"/>
        <v>3</v>
      </c>
      <c r="I259" s="27">
        <f t="shared" si="12"/>
        <v>64781.295787</v>
      </c>
      <c r="K259" s="27" t="s">
        <v>645</v>
      </c>
      <c r="L259" s="9">
        <v>19</v>
      </c>
    </row>
    <row r="260" s="27" customFormat="1" ht="23" customHeight="1" spans="1:12">
      <c r="A260" s="35" t="s">
        <v>243</v>
      </c>
      <c r="B260" s="35" t="s">
        <v>12</v>
      </c>
      <c r="C260" s="35"/>
      <c r="D260" s="40" t="s">
        <v>245</v>
      </c>
      <c r="E260" s="39">
        <f>SUM(E261:E262)</f>
        <v>2473.15</v>
      </c>
      <c r="G260" s="27" t="str">
        <f t="shared" si="10"/>
        <v>21001</v>
      </c>
      <c r="H260" s="27">
        <f t="shared" si="11"/>
        <v>5</v>
      </c>
      <c r="I260" s="27">
        <f t="shared" si="12"/>
        <v>2473.15</v>
      </c>
      <c r="K260" s="27" t="s">
        <v>646</v>
      </c>
      <c r="L260" s="13">
        <v>19</v>
      </c>
    </row>
    <row r="261" s="27" customFormat="1" ht="23" customHeight="1" spans="1:12">
      <c r="A261" s="35" t="s">
        <v>243</v>
      </c>
      <c r="B261" s="35" t="s">
        <v>12</v>
      </c>
      <c r="C261" s="35" t="s">
        <v>12</v>
      </c>
      <c r="D261" s="40" t="s">
        <v>14</v>
      </c>
      <c r="E261" s="41">
        <v>1955.63</v>
      </c>
      <c r="G261" s="27" t="str">
        <f t="shared" si="10"/>
        <v>2100101</v>
      </c>
      <c r="H261" s="27">
        <f t="shared" si="11"/>
        <v>7</v>
      </c>
      <c r="I261" s="27">
        <f t="shared" si="12"/>
        <v>1955.63</v>
      </c>
      <c r="K261" s="27" t="s">
        <v>647</v>
      </c>
      <c r="L261" s="9">
        <v>71833.9</v>
      </c>
    </row>
    <row r="262" s="27" customFormat="1" ht="23" customHeight="1" spans="1:12">
      <c r="A262" s="35" t="s">
        <v>243</v>
      </c>
      <c r="B262" s="35" t="s">
        <v>12</v>
      </c>
      <c r="C262" s="35" t="s">
        <v>46</v>
      </c>
      <c r="D262" s="40" t="s">
        <v>246</v>
      </c>
      <c r="E262" s="41">
        <v>517.52</v>
      </c>
      <c r="G262" s="27" t="str">
        <f t="shared" si="10"/>
        <v>2100199</v>
      </c>
      <c r="H262" s="27">
        <f t="shared" si="11"/>
        <v>7</v>
      </c>
      <c r="I262" s="27">
        <f t="shared" si="12"/>
        <v>517.52</v>
      </c>
      <c r="K262" s="27" t="s">
        <v>648</v>
      </c>
      <c r="L262" s="13">
        <v>65689.09</v>
      </c>
    </row>
    <row r="263" s="27" customFormat="1" ht="23" customHeight="1" spans="1:12">
      <c r="A263" s="35" t="s">
        <v>243</v>
      </c>
      <c r="B263" s="35" t="s">
        <v>15</v>
      </c>
      <c r="C263" s="35"/>
      <c r="D263" s="40" t="s">
        <v>247</v>
      </c>
      <c r="E263" s="39">
        <f>SUM(E264:E267)</f>
        <v>9904.21</v>
      </c>
      <c r="G263" s="27" t="str">
        <f t="shared" si="10"/>
        <v>21002</v>
      </c>
      <c r="H263" s="27">
        <f t="shared" si="11"/>
        <v>5</v>
      </c>
      <c r="I263" s="27">
        <f t="shared" si="12"/>
        <v>9904.21</v>
      </c>
      <c r="K263" s="27" t="s">
        <v>649</v>
      </c>
      <c r="L263" s="13">
        <v>2023.4</v>
      </c>
    </row>
    <row r="264" s="27" customFormat="1" ht="23" customHeight="1" spans="1:12">
      <c r="A264" s="35" t="s">
        <v>243</v>
      </c>
      <c r="B264" s="35" t="s">
        <v>15</v>
      </c>
      <c r="C264" s="35" t="s">
        <v>12</v>
      </c>
      <c r="D264" s="40" t="s">
        <v>248</v>
      </c>
      <c r="E264" s="41">
        <v>4414.21</v>
      </c>
      <c r="G264" s="27" t="str">
        <f t="shared" ref="G264:G327" si="14">A264&amp;B264&amp;C264</f>
        <v>2100201</v>
      </c>
      <c r="H264" s="27">
        <f t="shared" ref="H264:H327" si="15">LEN(G264)</f>
        <v>7</v>
      </c>
      <c r="I264" s="27">
        <f t="shared" si="12"/>
        <v>4414.21</v>
      </c>
      <c r="K264" s="27" t="s">
        <v>650</v>
      </c>
      <c r="L264" s="13">
        <v>1117.5</v>
      </c>
    </row>
    <row r="265" s="27" customFormat="1" ht="23" customHeight="1" spans="1:12">
      <c r="A265" s="35" t="s">
        <v>243</v>
      </c>
      <c r="B265" s="35" t="s">
        <v>15</v>
      </c>
      <c r="C265" s="35" t="s">
        <v>15</v>
      </c>
      <c r="D265" s="40" t="s">
        <v>249</v>
      </c>
      <c r="E265" s="41">
        <v>816.62</v>
      </c>
      <c r="G265" s="27" t="str">
        <f t="shared" si="14"/>
        <v>2100202</v>
      </c>
      <c r="H265" s="27">
        <f t="shared" si="15"/>
        <v>7</v>
      </c>
      <c r="I265" s="27">
        <f t="shared" ref="I265:I328" si="16">VLOOKUP(G265,K:L,2,0)</f>
        <v>816.62</v>
      </c>
      <c r="K265" s="27" t="s">
        <v>651</v>
      </c>
      <c r="L265" s="13">
        <v>3003.91</v>
      </c>
    </row>
    <row r="266" s="27" customFormat="1" ht="23" customHeight="1" spans="1:12">
      <c r="A266" s="35" t="s">
        <v>243</v>
      </c>
      <c r="B266" s="35" t="s">
        <v>15</v>
      </c>
      <c r="C266" s="35" t="s">
        <v>25</v>
      </c>
      <c r="D266" s="40" t="s">
        <v>250</v>
      </c>
      <c r="E266" s="41">
        <v>2485.41</v>
      </c>
      <c r="G266" s="27" t="str">
        <f t="shared" si="14"/>
        <v>2100203</v>
      </c>
      <c r="H266" s="27">
        <f t="shared" si="15"/>
        <v>7</v>
      </c>
      <c r="I266" s="27">
        <f t="shared" si="16"/>
        <v>2485.41</v>
      </c>
      <c r="K266" s="27" t="s">
        <v>652</v>
      </c>
      <c r="L266" s="9">
        <v>348</v>
      </c>
    </row>
    <row r="267" s="27" customFormat="1" ht="23" customHeight="1" spans="1:12">
      <c r="A267" s="35" t="s">
        <v>243</v>
      </c>
      <c r="B267" s="35" t="s">
        <v>15</v>
      </c>
      <c r="C267" s="35" t="s">
        <v>19</v>
      </c>
      <c r="D267" s="40" t="s">
        <v>251</v>
      </c>
      <c r="E267" s="41">
        <v>2187.97</v>
      </c>
      <c r="G267" s="27" t="str">
        <f t="shared" si="14"/>
        <v>2100205</v>
      </c>
      <c r="H267" s="27">
        <f t="shared" si="15"/>
        <v>7</v>
      </c>
      <c r="I267" s="27">
        <f t="shared" si="16"/>
        <v>2187.97</v>
      </c>
      <c r="K267" s="27" t="s">
        <v>653</v>
      </c>
      <c r="L267" s="13">
        <v>8</v>
      </c>
    </row>
    <row r="268" s="27" customFormat="1" ht="23" customHeight="1" spans="1:12">
      <c r="A268" s="35" t="s">
        <v>243</v>
      </c>
      <c r="B268" s="35" t="s">
        <v>17</v>
      </c>
      <c r="C268" s="35"/>
      <c r="D268" s="40" t="s">
        <v>252</v>
      </c>
      <c r="E268" s="39">
        <f>SUM(E269:E276)</f>
        <v>12683.25</v>
      </c>
      <c r="G268" s="27" t="str">
        <f t="shared" si="14"/>
        <v>21004</v>
      </c>
      <c r="H268" s="27">
        <f t="shared" si="15"/>
        <v>5</v>
      </c>
      <c r="I268" s="27">
        <f t="shared" si="16"/>
        <v>12683.25</v>
      </c>
      <c r="K268" s="27" t="s">
        <v>654</v>
      </c>
      <c r="L268" s="13">
        <v>340</v>
      </c>
    </row>
    <row r="269" s="27" customFormat="1" ht="23" customHeight="1" spans="1:12">
      <c r="A269" s="35" t="s">
        <v>243</v>
      </c>
      <c r="B269" s="35" t="s">
        <v>17</v>
      </c>
      <c r="C269" s="35" t="s">
        <v>12</v>
      </c>
      <c r="D269" s="40" t="s">
        <v>253</v>
      </c>
      <c r="E269" s="41">
        <v>2724.67</v>
      </c>
      <c r="G269" s="27" t="str">
        <f t="shared" si="14"/>
        <v>2100401</v>
      </c>
      <c r="H269" s="27">
        <f t="shared" si="15"/>
        <v>7</v>
      </c>
      <c r="I269" s="27">
        <f t="shared" si="16"/>
        <v>2724.67</v>
      </c>
      <c r="K269" s="27" t="s">
        <v>655</v>
      </c>
      <c r="L269" s="9">
        <v>4234.59</v>
      </c>
    </row>
    <row r="270" s="27" customFormat="1" ht="23" customHeight="1" spans="1:12">
      <c r="A270" s="35" t="s">
        <v>243</v>
      </c>
      <c r="B270" s="35" t="s">
        <v>17</v>
      </c>
      <c r="C270" s="35" t="s">
        <v>15</v>
      </c>
      <c r="D270" s="40" t="s">
        <v>254</v>
      </c>
      <c r="E270" s="41">
        <v>406.44</v>
      </c>
      <c r="G270" s="27" t="str">
        <f t="shared" si="14"/>
        <v>2100402</v>
      </c>
      <c r="H270" s="27">
        <f t="shared" si="15"/>
        <v>7</v>
      </c>
      <c r="I270" s="27">
        <f t="shared" si="16"/>
        <v>406.44</v>
      </c>
      <c r="K270" s="27" t="s">
        <v>656</v>
      </c>
      <c r="L270" s="13">
        <v>3581.49</v>
      </c>
    </row>
    <row r="271" s="27" customFormat="1" ht="23" customHeight="1" spans="1:12">
      <c r="A271" s="35" t="s">
        <v>243</v>
      </c>
      <c r="B271" s="35" t="s">
        <v>17</v>
      </c>
      <c r="C271" s="35" t="s">
        <v>25</v>
      </c>
      <c r="D271" s="40" t="s">
        <v>255</v>
      </c>
      <c r="E271" s="41">
        <v>1194.56</v>
      </c>
      <c r="G271" s="27" t="str">
        <f t="shared" si="14"/>
        <v>2100403</v>
      </c>
      <c r="H271" s="27">
        <f t="shared" si="15"/>
        <v>7</v>
      </c>
      <c r="I271" s="27">
        <f t="shared" si="16"/>
        <v>1194.56</v>
      </c>
      <c r="K271" s="27" t="s">
        <v>657</v>
      </c>
      <c r="L271" s="13">
        <v>272</v>
      </c>
    </row>
    <row r="272" s="27" customFormat="1" ht="23" customHeight="1" spans="1:12">
      <c r="A272" s="35" t="s">
        <v>243</v>
      </c>
      <c r="B272" s="35" t="s">
        <v>17</v>
      </c>
      <c r="C272" s="35" t="s">
        <v>38</v>
      </c>
      <c r="D272" s="40" t="s">
        <v>256</v>
      </c>
      <c r="E272" s="41">
        <v>4490.38</v>
      </c>
      <c r="G272" s="27" t="str">
        <f t="shared" si="14"/>
        <v>2100406</v>
      </c>
      <c r="H272" s="27">
        <f t="shared" si="15"/>
        <v>7</v>
      </c>
      <c r="I272" s="27">
        <f t="shared" si="16"/>
        <v>4490.38</v>
      </c>
      <c r="K272" s="27" t="s">
        <v>658</v>
      </c>
      <c r="L272" s="13">
        <v>70.7</v>
      </c>
    </row>
    <row r="273" s="27" customFormat="1" ht="23" customHeight="1" spans="1:12">
      <c r="A273" s="35" t="s">
        <v>243</v>
      </c>
      <c r="B273" s="35" t="s">
        <v>17</v>
      </c>
      <c r="C273" s="35" t="s">
        <v>21</v>
      </c>
      <c r="D273" s="40" t="s">
        <v>257</v>
      </c>
      <c r="E273" s="41">
        <v>2000</v>
      </c>
      <c r="G273" s="27" t="str">
        <f t="shared" si="14"/>
        <v>2100408</v>
      </c>
      <c r="H273" s="27">
        <f t="shared" si="15"/>
        <v>7</v>
      </c>
      <c r="I273" s="27">
        <f t="shared" si="16"/>
        <v>2000</v>
      </c>
      <c r="K273" s="27" t="s">
        <v>659</v>
      </c>
      <c r="L273" s="13">
        <v>164.4</v>
      </c>
    </row>
    <row r="274" s="27" customFormat="1" ht="23" customHeight="1" spans="1:12">
      <c r="A274" s="35" t="s">
        <v>243</v>
      </c>
      <c r="B274" s="35" t="s">
        <v>17</v>
      </c>
      <c r="C274" s="35" t="s">
        <v>150</v>
      </c>
      <c r="D274" s="40" t="s">
        <v>258</v>
      </c>
      <c r="E274" s="41">
        <v>419.6</v>
      </c>
      <c r="G274" s="27" t="str">
        <f t="shared" si="14"/>
        <v>2100409</v>
      </c>
      <c r="H274" s="27">
        <f t="shared" si="15"/>
        <v>7</v>
      </c>
      <c r="I274" s="27">
        <f t="shared" si="16"/>
        <v>419.6</v>
      </c>
      <c r="K274" s="27" t="s">
        <v>660</v>
      </c>
      <c r="L274" s="13">
        <v>16</v>
      </c>
    </row>
    <row r="275" s="27" customFormat="1" ht="23" customHeight="1" spans="1:12">
      <c r="A275" s="35" t="s">
        <v>243</v>
      </c>
      <c r="B275" s="35" t="s">
        <v>17</v>
      </c>
      <c r="C275" s="35" t="s">
        <v>87</v>
      </c>
      <c r="D275" s="40" t="s">
        <v>259</v>
      </c>
      <c r="E275" s="41">
        <v>1000</v>
      </c>
      <c r="G275" s="27" t="str">
        <f t="shared" si="14"/>
        <v>2100410</v>
      </c>
      <c r="H275" s="27">
        <f t="shared" si="15"/>
        <v>7</v>
      </c>
      <c r="I275" s="27">
        <f t="shared" si="16"/>
        <v>1000</v>
      </c>
      <c r="K275" s="27" t="s">
        <v>661</v>
      </c>
      <c r="L275" s="13">
        <v>48</v>
      </c>
    </row>
    <row r="276" s="27" customFormat="1" ht="23" customHeight="1" spans="1:12">
      <c r="A276" s="35" t="s">
        <v>243</v>
      </c>
      <c r="B276" s="35" t="s">
        <v>17</v>
      </c>
      <c r="C276" s="35" t="s">
        <v>46</v>
      </c>
      <c r="D276" s="40" t="s">
        <v>260</v>
      </c>
      <c r="E276" s="41">
        <v>447.6</v>
      </c>
      <c r="G276" s="27" t="str">
        <f t="shared" si="14"/>
        <v>2100499</v>
      </c>
      <c r="H276" s="27">
        <f t="shared" si="15"/>
        <v>7</v>
      </c>
      <c r="I276" s="27">
        <f t="shared" si="16"/>
        <v>447.6</v>
      </c>
      <c r="K276" s="27" t="s">
        <v>662</v>
      </c>
      <c r="L276" s="13">
        <v>82</v>
      </c>
    </row>
    <row r="277" s="27" customFormat="1" ht="23" customHeight="1" spans="1:12">
      <c r="A277" s="35" t="s">
        <v>243</v>
      </c>
      <c r="B277" s="35" t="s">
        <v>35</v>
      </c>
      <c r="C277" s="35"/>
      <c r="D277" s="40" t="s">
        <v>261</v>
      </c>
      <c r="E277" s="39">
        <f>SUM(E278:E279)</f>
        <v>6115</v>
      </c>
      <c r="G277" s="27" t="str">
        <f t="shared" si="14"/>
        <v>21007</v>
      </c>
      <c r="H277" s="27">
        <f t="shared" si="15"/>
        <v>5</v>
      </c>
      <c r="I277" s="27">
        <f t="shared" si="16"/>
        <v>6115</v>
      </c>
      <c r="K277" s="27" t="s">
        <v>663</v>
      </c>
      <c r="L277" s="9">
        <v>4044.44</v>
      </c>
    </row>
    <row r="278" s="27" customFormat="1" ht="23" customHeight="1" spans="1:12">
      <c r="A278" s="35" t="s">
        <v>243</v>
      </c>
      <c r="B278" s="35" t="s">
        <v>35</v>
      </c>
      <c r="C278" s="35" t="s">
        <v>262</v>
      </c>
      <c r="D278" s="40" t="s">
        <v>263</v>
      </c>
      <c r="E278" s="41">
        <v>1112</v>
      </c>
      <c r="G278" s="27" t="str">
        <f t="shared" si="14"/>
        <v>2100717</v>
      </c>
      <c r="H278" s="27">
        <f t="shared" si="15"/>
        <v>7</v>
      </c>
      <c r="I278" s="27">
        <f t="shared" si="16"/>
        <v>1112</v>
      </c>
      <c r="K278" s="27" t="s">
        <v>664</v>
      </c>
      <c r="L278" s="13">
        <v>3375.34</v>
      </c>
    </row>
    <row r="279" s="27" customFormat="1" ht="23" customHeight="1" spans="1:12">
      <c r="A279" s="35" t="s">
        <v>243</v>
      </c>
      <c r="B279" s="35" t="s">
        <v>35</v>
      </c>
      <c r="C279" s="35" t="s">
        <v>46</v>
      </c>
      <c r="D279" s="40" t="s">
        <v>264</v>
      </c>
      <c r="E279" s="41">
        <v>5003</v>
      </c>
      <c r="G279" s="27" t="str">
        <f t="shared" si="14"/>
        <v>2100799</v>
      </c>
      <c r="H279" s="27">
        <f t="shared" si="15"/>
        <v>7</v>
      </c>
      <c r="I279" s="27">
        <f t="shared" si="16"/>
        <v>5003</v>
      </c>
      <c r="K279" s="27" t="s">
        <v>665</v>
      </c>
      <c r="L279" s="13">
        <v>313.28</v>
      </c>
    </row>
    <row r="280" s="27" customFormat="1" ht="23" customHeight="1" spans="1:12">
      <c r="A280" s="35" t="s">
        <v>243</v>
      </c>
      <c r="B280" s="35" t="s">
        <v>42</v>
      </c>
      <c r="C280" s="35"/>
      <c r="D280" s="40" t="s">
        <v>265</v>
      </c>
      <c r="E280" s="39">
        <f>SUM(E281:E284)</f>
        <v>24563.405787</v>
      </c>
      <c r="G280" s="27" t="str">
        <f t="shared" si="14"/>
        <v>21011</v>
      </c>
      <c r="H280" s="27">
        <f t="shared" si="15"/>
        <v>5</v>
      </c>
      <c r="I280" s="27">
        <f t="shared" si="16"/>
        <v>24563.405787</v>
      </c>
      <c r="K280" s="27" t="s">
        <v>666</v>
      </c>
      <c r="L280" s="13">
        <v>270.18</v>
      </c>
    </row>
    <row r="281" s="27" customFormat="1" ht="23" customHeight="1" spans="1:12">
      <c r="A281" s="35" t="s">
        <v>243</v>
      </c>
      <c r="B281" s="35" t="s">
        <v>42</v>
      </c>
      <c r="C281" s="35" t="s">
        <v>12</v>
      </c>
      <c r="D281" s="40" t="s">
        <v>266</v>
      </c>
      <c r="E281" s="41">
        <v>7858.06</v>
      </c>
      <c r="G281" s="27" t="str">
        <f t="shared" si="14"/>
        <v>2101101</v>
      </c>
      <c r="H281" s="27">
        <f t="shared" si="15"/>
        <v>7</v>
      </c>
      <c r="I281" s="27">
        <f t="shared" si="16"/>
        <v>7858.06</v>
      </c>
      <c r="K281" s="27" t="s">
        <v>667</v>
      </c>
      <c r="L281" s="13">
        <v>30.64</v>
      </c>
    </row>
    <row r="282" s="27" customFormat="1" ht="23" customHeight="1" spans="1:12">
      <c r="A282" s="35" t="s">
        <v>243</v>
      </c>
      <c r="B282" s="35" t="s">
        <v>42</v>
      </c>
      <c r="C282" s="35" t="s">
        <v>15</v>
      </c>
      <c r="D282" s="40" t="s">
        <v>267</v>
      </c>
      <c r="E282" s="41">
        <v>2772.465787</v>
      </c>
      <c r="G282" s="27" t="str">
        <f t="shared" si="14"/>
        <v>2101102</v>
      </c>
      <c r="H282" s="27">
        <f t="shared" si="15"/>
        <v>7</v>
      </c>
      <c r="I282" s="27">
        <f t="shared" si="16"/>
        <v>2772.465787</v>
      </c>
      <c r="K282" s="27" t="s">
        <v>668</v>
      </c>
      <c r="L282" s="13">
        <v>10</v>
      </c>
    </row>
    <row r="283" s="27" customFormat="1" ht="23" customHeight="1" spans="1:12">
      <c r="A283" s="35" t="s">
        <v>243</v>
      </c>
      <c r="B283" s="35" t="s">
        <v>42</v>
      </c>
      <c r="C283" s="35" t="s">
        <v>25</v>
      </c>
      <c r="D283" s="40" t="s">
        <v>268</v>
      </c>
      <c r="E283" s="41">
        <v>544.11</v>
      </c>
      <c r="G283" s="27" t="str">
        <f t="shared" si="14"/>
        <v>2101103</v>
      </c>
      <c r="H283" s="27">
        <f t="shared" si="15"/>
        <v>7</v>
      </c>
      <c r="I283" s="27">
        <f t="shared" si="16"/>
        <v>544.11</v>
      </c>
      <c r="K283" s="27" t="s">
        <v>669</v>
      </c>
      <c r="L283" s="13">
        <v>45</v>
      </c>
    </row>
    <row r="284" s="27" customFormat="1" ht="23" customHeight="1" spans="1:12">
      <c r="A284" s="35" t="s">
        <v>243</v>
      </c>
      <c r="B284" s="35" t="s">
        <v>42</v>
      </c>
      <c r="C284" s="35" t="s">
        <v>46</v>
      </c>
      <c r="D284" s="40" t="s">
        <v>269</v>
      </c>
      <c r="E284" s="41">
        <v>13388.77</v>
      </c>
      <c r="G284" s="27" t="str">
        <f t="shared" si="14"/>
        <v>2101199</v>
      </c>
      <c r="H284" s="27">
        <f t="shared" si="15"/>
        <v>7</v>
      </c>
      <c r="I284" s="27">
        <f t="shared" si="16"/>
        <v>13388.77</v>
      </c>
      <c r="K284" s="27" t="s">
        <v>155</v>
      </c>
      <c r="L284" s="9">
        <v>51468.02</v>
      </c>
    </row>
    <row r="285" s="27" customFormat="1" ht="23" customHeight="1" spans="1:12">
      <c r="A285" s="35" t="s">
        <v>243</v>
      </c>
      <c r="B285" s="35" t="s">
        <v>120</v>
      </c>
      <c r="C285" s="35"/>
      <c r="D285" s="40" t="s">
        <v>270</v>
      </c>
      <c r="E285" s="39">
        <f>SUM(E286)</f>
        <v>7000</v>
      </c>
      <c r="G285" s="27" t="str">
        <f t="shared" si="14"/>
        <v>21012</v>
      </c>
      <c r="H285" s="27">
        <f t="shared" si="15"/>
        <v>5</v>
      </c>
      <c r="I285" s="27">
        <f t="shared" si="16"/>
        <v>7000</v>
      </c>
      <c r="K285" s="27" t="s">
        <v>670</v>
      </c>
      <c r="L285" s="9">
        <v>9670.93</v>
      </c>
    </row>
    <row r="286" s="27" customFormat="1" ht="23" customHeight="1" spans="1:12">
      <c r="A286" s="35" t="s">
        <v>243</v>
      </c>
      <c r="B286" s="35" t="s">
        <v>120</v>
      </c>
      <c r="C286" s="35" t="s">
        <v>12</v>
      </c>
      <c r="D286" s="40" t="s">
        <v>271</v>
      </c>
      <c r="E286" s="41">
        <v>7000</v>
      </c>
      <c r="G286" s="27" t="str">
        <f t="shared" si="14"/>
        <v>2101201</v>
      </c>
      <c r="H286" s="27">
        <f t="shared" si="15"/>
        <v>7</v>
      </c>
      <c r="I286" s="27">
        <f t="shared" si="16"/>
        <v>7000</v>
      </c>
      <c r="K286" s="27" t="s">
        <v>671</v>
      </c>
      <c r="L286" s="13">
        <v>977.73</v>
      </c>
    </row>
    <row r="287" s="27" customFormat="1" ht="23" customHeight="1" spans="1:12">
      <c r="A287" s="35" t="s">
        <v>243</v>
      </c>
      <c r="B287" s="35" t="s">
        <v>272</v>
      </c>
      <c r="C287" s="35"/>
      <c r="D287" s="40" t="s">
        <v>273</v>
      </c>
      <c r="E287" s="39">
        <f>SUM(E288:E291)</f>
        <v>1528.07</v>
      </c>
      <c r="G287" s="27" t="str">
        <f t="shared" si="14"/>
        <v>21015</v>
      </c>
      <c r="H287" s="27">
        <f t="shared" si="15"/>
        <v>5</v>
      </c>
      <c r="I287" s="27">
        <f t="shared" si="16"/>
        <v>1528.07</v>
      </c>
      <c r="K287" s="27" t="s">
        <v>672</v>
      </c>
      <c r="L287" s="13">
        <v>8693.2</v>
      </c>
    </row>
    <row r="288" s="27" customFormat="1" ht="23" customHeight="1" spans="1:12">
      <c r="A288" s="35" t="s">
        <v>243</v>
      </c>
      <c r="B288" s="35" t="s">
        <v>272</v>
      </c>
      <c r="C288" s="35" t="s">
        <v>12</v>
      </c>
      <c r="D288" s="40" t="s">
        <v>14</v>
      </c>
      <c r="E288" s="41">
        <v>834.54</v>
      </c>
      <c r="G288" s="27" t="str">
        <f t="shared" si="14"/>
        <v>2101501</v>
      </c>
      <c r="H288" s="27">
        <f t="shared" si="15"/>
        <v>7</v>
      </c>
      <c r="I288" s="27">
        <f t="shared" si="16"/>
        <v>834.54</v>
      </c>
      <c r="K288" s="27" t="s">
        <v>673</v>
      </c>
      <c r="L288" s="9">
        <v>834.43</v>
      </c>
    </row>
    <row r="289" s="27" customFormat="1" ht="23" customHeight="1" spans="1:252">
      <c r="A289" s="35" t="s">
        <v>243</v>
      </c>
      <c r="B289" s="35" t="s">
        <v>272</v>
      </c>
      <c r="C289" s="35" t="s">
        <v>15</v>
      </c>
      <c r="D289" s="40" t="s">
        <v>16</v>
      </c>
      <c r="E289" s="41">
        <v>594.03</v>
      </c>
      <c r="G289" s="27" t="str">
        <f t="shared" si="14"/>
        <v>2101502</v>
      </c>
      <c r="H289" s="27">
        <f t="shared" si="15"/>
        <v>7</v>
      </c>
      <c r="I289" s="27">
        <f t="shared" si="16"/>
        <v>594.03</v>
      </c>
      <c r="K289" s="27" t="s">
        <v>674</v>
      </c>
      <c r="L289" s="13">
        <v>320.96</v>
      </c>
    </row>
    <row r="290" s="27" customFormat="1" ht="23" customHeight="1" spans="1:252">
      <c r="A290" s="35" t="s">
        <v>243</v>
      </c>
      <c r="B290" s="35" t="s">
        <v>272</v>
      </c>
      <c r="C290" s="35" t="s">
        <v>29</v>
      </c>
      <c r="D290" s="40" t="s">
        <v>30</v>
      </c>
      <c r="E290" s="41">
        <v>95.5</v>
      </c>
      <c r="G290" s="27" t="str">
        <f t="shared" si="14"/>
        <v>2101550</v>
      </c>
      <c r="H290" s="27">
        <f t="shared" si="15"/>
        <v>7</v>
      </c>
      <c r="I290" s="27">
        <f t="shared" si="16"/>
        <v>95.5</v>
      </c>
      <c r="K290" s="27" t="s">
        <v>675</v>
      </c>
      <c r="L290" s="13">
        <v>226.85</v>
      </c>
    </row>
    <row r="291" s="27" customFormat="1" ht="23" customHeight="1" spans="1:252">
      <c r="A291" s="35" t="s">
        <v>243</v>
      </c>
      <c r="B291" s="35" t="s">
        <v>272</v>
      </c>
      <c r="C291" s="35" t="s">
        <v>46</v>
      </c>
      <c r="D291" s="40" t="s">
        <v>274</v>
      </c>
      <c r="E291" s="41">
        <v>4</v>
      </c>
      <c r="G291" s="27" t="str">
        <f t="shared" si="14"/>
        <v>2101599</v>
      </c>
      <c r="H291" s="27">
        <f t="shared" si="15"/>
        <v>7</v>
      </c>
      <c r="I291" s="27">
        <f t="shared" si="16"/>
        <v>4</v>
      </c>
      <c r="K291" s="27" t="s">
        <v>676</v>
      </c>
      <c r="L291" s="13">
        <v>206.62</v>
      </c>
    </row>
    <row r="292" s="27" customFormat="1" ht="23" customHeight="1" spans="1:252">
      <c r="A292" s="35" t="s">
        <v>243</v>
      </c>
      <c r="B292" s="35" t="s">
        <v>227</v>
      </c>
      <c r="C292" s="35"/>
      <c r="D292" s="40" t="s">
        <v>275</v>
      </c>
      <c r="E292" s="39">
        <f>SUM(E293)</f>
        <v>260</v>
      </c>
      <c r="G292" s="27" t="str">
        <f t="shared" si="14"/>
        <v>21019</v>
      </c>
      <c r="H292" s="27">
        <f t="shared" si="15"/>
        <v>5</v>
      </c>
      <c r="I292" s="27">
        <f t="shared" si="16"/>
        <v>260</v>
      </c>
      <c r="K292" s="27" t="s">
        <v>677</v>
      </c>
      <c r="L292" s="13">
        <v>80</v>
      </c>
    </row>
    <row r="293" s="27" customFormat="1" ht="23" customHeight="1" spans="1:252">
      <c r="A293" s="35" t="s">
        <v>243</v>
      </c>
      <c r="B293" s="35" t="s">
        <v>227</v>
      </c>
      <c r="C293" s="35" t="s">
        <v>15</v>
      </c>
      <c r="D293" s="40" t="s">
        <v>276</v>
      </c>
      <c r="E293" s="41">
        <v>260</v>
      </c>
      <c r="G293" s="27" t="str">
        <f t="shared" si="14"/>
        <v>2101902</v>
      </c>
      <c r="H293" s="27">
        <f t="shared" si="15"/>
        <v>7</v>
      </c>
      <c r="I293" s="27">
        <f t="shared" si="16"/>
        <v>260</v>
      </c>
      <c r="K293" s="27" t="s">
        <v>678</v>
      </c>
      <c r="L293" s="9">
        <v>308.66</v>
      </c>
    </row>
    <row r="294" s="27" customFormat="1" ht="23" customHeight="1" spans="1:252">
      <c r="A294" s="35" t="s">
        <v>243</v>
      </c>
      <c r="B294" s="35" t="s">
        <v>46</v>
      </c>
      <c r="C294" s="35"/>
      <c r="D294" s="40" t="s">
        <v>277</v>
      </c>
      <c r="E294" s="39">
        <f>SUM(E295)</f>
        <v>254.21</v>
      </c>
      <c r="G294" s="27" t="str">
        <f t="shared" si="14"/>
        <v>21099</v>
      </c>
      <c r="H294" s="27">
        <f t="shared" si="15"/>
        <v>5</v>
      </c>
      <c r="I294" s="27">
        <f t="shared" si="16"/>
        <v>254.21</v>
      </c>
      <c r="K294" s="27" t="s">
        <v>679</v>
      </c>
      <c r="L294" s="13">
        <v>222.66</v>
      </c>
    </row>
    <row r="295" s="27" customFormat="1" ht="23" customHeight="1" spans="1:252">
      <c r="A295" s="35" t="s">
        <v>243</v>
      </c>
      <c r="B295" s="35" t="s">
        <v>46</v>
      </c>
      <c r="C295" s="35" t="s">
        <v>46</v>
      </c>
      <c r="D295" s="40" t="s">
        <v>278</v>
      </c>
      <c r="E295" s="41">
        <v>254.21</v>
      </c>
      <c r="G295" s="27" t="str">
        <f t="shared" si="14"/>
        <v>2109999</v>
      </c>
      <c r="H295" s="27">
        <f t="shared" si="15"/>
        <v>7</v>
      </c>
      <c r="I295" s="27">
        <f t="shared" si="16"/>
        <v>254.21</v>
      </c>
      <c r="K295" s="27" t="s">
        <v>680</v>
      </c>
      <c r="L295" s="13">
        <v>86</v>
      </c>
    </row>
    <row r="296" s="27" customFormat="1" ht="23" customHeight="1" spans="1:252">
      <c r="A296" s="35" t="s">
        <v>279</v>
      </c>
      <c r="B296" s="35"/>
      <c r="C296" s="35"/>
      <c r="D296" s="40" t="s">
        <v>280</v>
      </c>
      <c r="E296" s="39">
        <f>E297+E300+E302+E304</f>
        <v>13003.95</v>
      </c>
      <c r="G296" s="27" t="str">
        <f t="shared" si="14"/>
        <v>211</v>
      </c>
      <c r="H296" s="27">
        <f t="shared" si="15"/>
        <v>3</v>
      </c>
      <c r="I296" s="27">
        <f t="shared" si="16"/>
        <v>14903.95</v>
      </c>
      <c r="K296" s="27" t="s">
        <v>681</v>
      </c>
      <c r="L296" s="9">
        <v>2000</v>
      </c>
      <c r="IQ296" s="28"/>
      <c r="IR296" s="28"/>
    </row>
    <row r="297" s="27" customFormat="1" ht="23" customHeight="1" spans="1:252">
      <c r="A297" s="35" t="s">
        <v>279</v>
      </c>
      <c r="B297" s="35" t="s">
        <v>12</v>
      </c>
      <c r="C297" s="35"/>
      <c r="D297" s="40" t="s">
        <v>281</v>
      </c>
      <c r="E297" s="39">
        <f>SUM(E298:E299)</f>
        <v>12775.26</v>
      </c>
      <c r="G297" s="27" t="str">
        <f t="shared" si="14"/>
        <v>21101</v>
      </c>
      <c r="H297" s="27">
        <f t="shared" si="15"/>
        <v>5</v>
      </c>
      <c r="I297" s="27">
        <f t="shared" si="16"/>
        <v>12775.26</v>
      </c>
      <c r="K297" s="27" t="s">
        <v>682</v>
      </c>
      <c r="L297" s="13">
        <v>2000</v>
      </c>
      <c r="IQ297" s="28"/>
      <c r="IR297" s="28"/>
    </row>
    <row r="298" s="27" customFormat="1" ht="23" customHeight="1" spans="1:252">
      <c r="A298" s="35" t="s">
        <v>279</v>
      </c>
      <c r="B298" s="35" t="s">
        <v>12</v>
      </c>
      <c r="C298" s="35" t="s">
        <v>12</v>
      </c>
      <c r="D298" s="40" t="s">
        <v>14</v>
      </c>
      <c r="E298" s="41">
        <v>11936.89</v>
      </c>
      <c r="G298" s="27" t="str">
        <f t="shared" si="14"/>
        <v>2110101</v>
      </c>
      <c r="H298" s="27">
        <f t="shared" si="15"/>
        <v>7</v>
      </c>
      <c r="I298" s="27">
        <f t="shared" si="16"/>
        <v>11936.89</v>
      </c>
      <c r="K298" s="27" t="s">
        <v>683</v>
      </c>
      <c r="L298" s="9">
        <v>38654</v>
      </c>
      <c r="IQ298" s="28"/>
      <c r="IR298" s="28"/>
    </row>
    <row r="299" s="27" customFormat="1" ht="23" customHeight="1" spans="1:252">
      <c r="A299" s="35" t="s">
        <v>279</v>
      </c>
      <c r="B299" s="35" t="s">
        <v>12</v>
      </c>
      <c r="C299" s="35" t="s">
        <v>15</v>
      </c>
      <c r="D299" s="40" t="s">
        <v>16</v>
      </c>
      <c r="E299" s="41">
        <v>838.37</v>
      </c>
      <c r="G299" s="27" t="str">
        <f t="shared" si="14"/>
        <v>2110102</v>
      </c>
      <c r="H299" s="27">
        <f t="shared" si="15"/>
        <v>7</v>
      </c>
      <c r="I299" s="27">
        <f t="shared" si="16"/>
        <v>838.37</v>
      </c>
      <c r="K299" s="27" t="s">
        <v>684</v>
      </c>
      <c r="L299" s="13">
        <v>38654</v>
      </c>
      <c r="IQ299" s="28"/>
      <c r="IR299" s="28"/>
    </row>
    <row r="300" s="27" customFormat="1" ht="23" customHeight="1" spans="1:252">
      <c r="A300" s="35" t="s">
        <v>279</v>
      </c>
      <c r="B300" s="35" t="s">
        <v>15</v>
      </c>
      <c r="C300" s="35"/>
      <c r="D300" s="40" t="s">
        <v>282</v>
      </c>
      <c r="E300" s="39">
        <f>SUM(E301)</f>
        <v>99.7</v>
      </c>
      <c r="G300" s="27" t="str">
        <f t="shared" si="14"/>
        <v>21102</v>
      </c>
      <c r="H300" s="27">
        <f t="shared" si="15"/>
        <v>5</v>
      </c>
      <c r="I300" s="27">
        <f t="shared" si="16"/>
        <v>99.7</v>
      </c>
      <c r="K300" s="27" t="s">
        <v>171</v>
      </c>
      <c r="L300" s="9">
        <v>29267.39</v>
      </c>
      <c r="IQ300" s="28"/>
      <c r="IR300" s="28"/>
    </row>
    <row r="301" s="27" customFormat="1" ht="23" customHeight="1" spans="1:252">
      <c r="A301" s="35" t="s">
        <v>279</v>
      </c>
      <c r="B301" s="35" t="s">
        <v>15</v>
      </c>
      <c r="C301" s="35" t="s">
        <v>25</v>
      </c>
      <c r="D301" s="40" t="s">
        <v>283</v>
      </c>
      <c r="E301" s="41">
        <v>99.7</v>
      </c>
      <c r="G301" s="27" t="str">
        <f t="shared" si="14"/>
        <v>2110203</v>
      </c>
      <c r="H301" s="27">
        <f t="shared" si="15"/>
        <v>7</v>
      </c>
      <c r="I301" s="27">
        <f t="shared" si="16"/>
        <v>99.7</v>
      </c>
      <c r="K301" s="27" t="s">
        <v>685</v>
      </c>
      <c r="L301" s="9">
        <v>1245.12</v>
      </c>
      <c r="IQ301" s="28"/>
      <c r="IR301" s="28"/>
    </row>
    <row r="302" s="27" customFormat="1" ht="23" customHeight="1" spans="1:252">
      <c r="A302" s="35" t="s">
        <v>279</v>
      </c>
      <c r="B302" s="35" t="s">
        <v>42</v>
      </c>
      <c r="C302" s="35"/>
      <c r="D302" s="40" t="s">
        <v>284</v>
      </c>
      <c r="E302" s="39">
        <f>SUM(E303)</f>
        <v>16.8</v>
      </c>
      <c r="G302" s="27" t="str">
        <f t="shared" si="14"/>
        <v>21111</v>
      </c>
      <c r="H302" s="27">
        <f t="shared" si="15"/>
        <v>5</v>
      </c>
      <c r="I302" s="27">
        <f t="shared" si="16"/>
        <v>16.8</v>
      </c>
      <c r="K302" s="27" t="s">
        <v>686</v>
      </c>
      <c r="L302" s="13">
        <v>1245.12</v>
      </c>
      <c r="IQ302" s="28"/>
      <c r="IR302" s="28"/>
    </row>
    <row r="303" s="27" customFormat="1" ht="23" customHeight="1" spans="1:252">
      <c r="A303" s="35" t="s">
        <v>279</v>
      </c>
      <c r="B303" s="35" t="s">
        <v>42</v>
      </c>
      <c r="C303" s="35" t="s">
        <v>12</v>
      </c>
      <c r="D303" s="40" t="s">
        <v>285</v>
      </c>
      <c r="E303" s="41">
        <v>16.8</v>
      </c>
      <c r="G303" s="27" t="str">
        <f t="shared" si="14"/>
        <v>2111101</v>
      </c>
      <c r="H303" s="27">
        <f t="shared" si="15"/>
        <v>7</v>
      </c>
      <c r="I303" s="27">
        <f t="shared" si="16"/>
        <v>16.8</v>
      </c>
      <c r="K303" s="27" t="s">
        <v>687</v>
      </c>
      <c r="L303" s="9">
        <v>21344.12</v>
      </c>
      <c r="IQ303" s="28"/>
      <c r="IR303" s="28"/>
    </row>
    <row r="304" s="27" customFormat="1" ht="23" customHeight="1" spans="1:252">
      <c r="A304" s="35" t="s">
        <v>279</v>
      </c>
      <c r="B304" s="35" t="s">
        <v>286</v>
      </c>
      <c r="C304" s="35"/>
      <c r="D304" s="40" t="s">
        <v>287</v>
      </c>
      <c r="E304" s="39">
        <f>SUM(E305:E306)</f>
        <v>112.19</v>
      </c>
      <c r="G304" s="27" t="str">
        <f t="shared" si="14"/>
        <v>21114</v>
      </c>
      <c r="H304" s="27">
        <f t="shared" si="15"/>
        <v>5</v>
      </c>
      <c r="I304" s="27">
        <f t="shared" si="16"/>
        <v>112.19</v>
      </c>
      <c r="K304" s="27" t="s">
        <v>688</v>
      </c>
      <c r="L304" s="13">
        <v>1780.99</v>
      </c>
      <c r="IQ304" s="28"/>
      <c r="IR304" s="28"/>
    </row>
    <row r="305" s="27" customFormat="1" ht="23" customHeight="1" spans="1:252">
      <c r="A305" s="35" t="s">
        <v>279</v>
      </c>
      <c r="B305" s="35" t="s">
        <v>286</v>
      </c>
      <c r="C305" s="35" t="s">
        <v>29</v>
      </c>
      <c r="D305" s="40" t="s">
        <v>30</v>
      </c>
      <c r="E305" s="41">
        <v>104.59</v>
      </c>
      <c r="G305" s="27" t="str">
        <f t="shared" si="14"/>
        <v>2111450</v>
      </c>
      <c r="H305" s="27">
        <f t="shared" si="15"/>
        <v>7</v>
      </c>
      <c r="I305" s="27">
        <f t="shared" si="16"/>
        <v>104.59</v>
      </c>
      <c r="K305" s="27" t="s">
        <v>689</v>
      </c>
      <c r="L305" s="13">
        <v>907.29</v>
      </c>
      <c r="IQ305" s="28"/>
      <c r="IR305" s="28"/>
    </row>
    <row r="306" s="27" customFormat="1" ht="23" customHeight="1" spans="1:252">
      <c r="A306" s="35" t="s">
        <v>279</v>
      </c>
      <c r="B306" s="35" t="s">
        <v>286</v>
      </c>
      <c r="C306" s="35" t="s">
        <v>46</v>
      </c>
      <c r="D306" s="40" t="s">
        <v>288</v>
      </c>
      <c r="E306" s="41">
        <v>7.6</v>
      </c>
      <c r="F306" s="27">
        <v>2000</v>
      </c>
      <c r="G306" s="27" t="str">
        <f t="shared" si="14"/>
        <v>2111499</v>
      </c>
      <c r="H306" s="27">
        <f t="shared" si="15"/>
        <v>7</v>
      </c>
      <c r="I306" s="27">
        <f t="shared" si="16"/>
        <v>7.6</v>
      </c>
      <c r="K306" s="27" t="s">
        <v>690</v>
      </c>
      <c r="L306" s="13">
        <v>127.23</v>
      </c>
      <c r="IQ306" s="28"/>
      <c r="IR306" s="28"/>
    </row>
    <row r="307" s="27" customFormat="1" ht="23" customHeight="1" spans="1:252">
      <c r="A307" s="35" t="s">
        <v>289</v>
      </c>
      <c r="B307" s="35"/>
      <c r="C307" s="35"/>
      <c r="D307" s="40" t="s">
        <v>290</v>
      </c>
      <c r="E307" s="39">
        <f>E308+E313+E315+E317+E319</f>
        <v>82256.62</v>
      </c>
      <c r="G307" s="27" t="str">
        <f t="shared" si="14"/>
        <v>212</v>
      </c>
      <c r="H307" s="27">
        <f t="shared" si="15"/>
        <v>3</v>
      </c>
      <c r="I307" s="27">
        <f t="shared" si="16"/>
        <v>82256.62</v>
      </c>
      <c r="K307" s="27" t="s">
        <v>691</v>
      </c>
      <c r="L307" s="13">
        <v>1868.12</v>
      </c>
      <c r="IQ307" s="28"/>
      <c r="IR307" s="28"/>
    </row>
    <row r="308" s="27" customFormat="1" ht="23" customHeight="1" spans="1:252">
      <c r="A308" s="35" t="s">
        <v>289</v>
      </c>
      <c r="B308" s="35" t="s">
        <v>12</v>
      </c>
      <c r="C308" s="35"/>
      <c r="D308" s="40" t="s">
        <v>291</v>
      </c>
      <c r="E308" s="39">
        <f>SUM(E309:E312)</f>
        <v>14577.7</v>
      </c>
      <c r="G308" s="27" t="str">
        <f t="shared" si="14"/>
        <v>21201</v>
      </c>
      <c r="H308" s="27">
        <f t="shared" si="15"/>
        <v>5</v>
      </c>
      <c r="I308" s="27">
        <f t="shared" si="16"/>
        <v>14577.7</v>
      </c>
      <c r="K308" s="27" t="s">
        <v>692</v>
      </c>
      <c r="L308" s="13">
        <v>47.2</v>
      </c>
      <c r="IQ308" s="28"/>
      <c r="IR308" s="28"/>
    </row>
    <row r="309" s="27" customFormat="1" ht="23" customHeight="1" spans="1:252">
      <c r="A309" s="35" t="s">
        <v>289</v>
      </c>
      <c r="B309" s="35" t="s">
        <v>12</v>
      </c>
      <c r="C309" s="35" t="s">
        <v>12</v>
      </c>
      <c r="D309" s="40" t="s">
        <v>14</v>
      </c>
      <c r="E309" s="41">
        <v>3467.35</v>
      </c>
      <c r="G309" s="27" t="str">
        <f t="shared" si="14"/>
        <v>2120101</v>
      </c>
      <c r="H309" s="27">
        <f t="shared" si="15"/>
        <v>7</v>
      </c>
      <c r="I309" s="27">
        <f t="shared" si="16"/>
        <v>3467.35</v>
      </c>
      <c r="K309" s="27" t="s">
        <v>693</v>
      </c>
      <c r="L309" s="13">
        <v>632.68</v>
      </c>
      <c r="IQ309" s="28"/>
      <c r="IR309" s="28"/>
    </row>
    <row r="310" s="27" customFormat="1" ht="23" customHeight="1" spans="1:252">
      <c r="A310" s="35" t="s">
        <v>289</v>
      </c>
      <c r="B310" s="35" t="s">
        <v>12</v>
      </c>
      <c r="C310" s="35" t="s">
        <v>15</v>
      </c>
      <c r="D310" s="40" t="s">
        <v>16</v>
      </c>
      <c r="E310" s="41">
        <v>22.8</v>
      </c>
      <c r="G310" s="27" t="str">
        <f t="shared" si="14"/>
        <v>2120102</v>
      </c>
      <c r="H310" s="27">
        <f t="shared" si="15"/>
        <v>7</v>
      </c>
      <c r="I310" s="27">
        <f t="shared" si="16"/>
        <v>22.8</v>
      </c>
      <c r="K310" s="27" t="s">
        <v>694</v>
      </c>
      <c r="L310" s="13">
        <v>247.44</v>
      </c>
      <c r="IQ310" s="28"/>
      <c r="IR310" s="28"/>
    </row>
    <row r="311" s="27" customFormat="1" ht="23" customHeight="1" spans="1:252">
      <c r="A311" s="35" t="s">
        <v>289</v>
      </c>
      <c r="B311" s="35" t="s">
        <v>12</v>
      </c>
      <c r="C311" s="35" t="s">
        <v>17</v>
      </c>
      <c r="D311" s="40" t="s">
        <v>292</v>
      </c>
      <c r="E311" s="41">
        <v>651.2</v>
      </c>
      <c r="G311" s="27" t="str">
        <f t="shared" si="14"/>
        <v>2120104</v>
      </c>
      <c r="H311" s="27">
        <f t="shared" si="15"/>
        <v>7</v>
      </c>
      <c r="I311" s="27">
        <f t="shared" si="16"/>
        <v>651.2</v>
      </c>
      <c r="K311" s="27" t="s">
        <v>695</v>
      </c>
      <c r="L311" s="13">
        <v>15.2</v>
      </c>
      <c r="IQ311" s="28"/>
      <c r="IR311" s="28"/>
    </row>
    <row r="312" s="27" customFormat="1" ht="23" customHeight="1" spans="1:252">
      <c r="A312" s="35" t="s">
        <v>289</v>
      </c>
      <c r="B312" s="35" t="s">
        <v>12</v>
      </c>
      <c r="C312" s="35" t="s">
        <v>46</v>
      </c>
      <c r="D312" s="40" t="s">
        <v>293</v>
      </c>
      <c r="E312" s="41">
        <v>10436.35</v>
      </c>
      <c r="G312" s="27" t="str">
        <f t="shared" si="14"/>
        <v>2120199</v>
      </c>
      <c r="H312" s="27">
        <f t="shared" si="15"/>
        <v>7</v>
      </c>
      <c r="I312" s="27">
        <f t="shared" si="16"/>
        <v>10436.35</v>
      </c>
      <c r="K312" s="27" t="s">
        <v>696</v>
      </c>
      <c r="L312" s="13">
        <v>15717.97</v>
      </c>
      <c r="IQ312" s="28"/>
      <c r="IR312" s="28"/>
    </row>
    <row r="313" s="27" customFormat="1" ht="23" customHeight="1" spans="1:252">
      <c r="A313" s="35" t="s">
        <v>289</v>
      </c>
      <c r="B313" s="35" t="s">
        <v>25</v>
      </c>
      <c r="C313" s="35"/>
      <c r="D313" s="40" t="s">
        <v>294</v>
      </c>
      <c r="E313" s="39">
        <f t="shared" ref="E313:E317" si="17">SUM(E314)</f>
        <v>57801.96</v>
      </c>
      <c r="G313" s="27" t="str">
        <f t="shared" si="14"/>
        <v>21203</v>
      </c>
      <c r="H313" s="27">
        <f t="shared" si="15"/>
        <v>5</v>
      </c>
      <c r="I313" s="27">
        <f t="shared" si="16"/>
        <v>57801.96</v>
      </c>
      <c r="K313" s="27" t="s">
        <v>697</v>
      </c>
      <c r="L313" s="9">
        <v>841.03</v>
      </c>
      <c r="IQ313" s="28"/>
      <c r="IR313" s="28"/>
    </row>
    <row r="314" s="27" customFormat="1" ht="23" customHeight="1" spans="1:252">
      <c r="A314" s="35" t="s">
        <v>289</v>
      </c>
      <c r="B314" s="35" t="s">
        <v>25</v>
      </c>
      <c r="C314" s="35" t="s">
        <v>46</v>
      </c>
      <c r="D314" s="40" t="s">
        <v>295</v>
      </c>
      <c r="E314" s="41">
        <v>57801.96</v>
      </c>
      <c r="G314" s="27" t="str">
        <f t="shared" si="14"/>
        <v>2120399</v>
      </c>
      <c r="H314" s="27">
        <f t="shared" si="15"/>
        <v>7</v>
      </c>
      <c r="I314" s="27">
        <f t="shared" si="16"/>
        <v>57801.96</v>
      </c>
      <c r="K314" s="27" t="s">
        <v>698</v>
      </c>
      <c r="L314" s="13">
        <v>235.76</v>
      </c>
      <c r="IQ314" s="28"/>
      <c r="IR314" s="28"/>
    </row>
    <row r="315" s="27" customFormat="1" ht="23" customHeight="1" spans="1:252">
      <c r="A315" s="35" t="s">
        <v>289</v>
      </c>
      <c r="B315" s="35" t="s">
        <v>19</v>
      </c>
      <c r="C315" s="35"/>
      <c r="D315" s="40" t="s">
        <v>296</v>
      </c>
      <c r="E315" s="39">
        <f t="shared" si="17"/>
        <v>7973.65</v>
      </c>
      <c r="G315" s="27" t="str">
        <f t="shared" si="14"/>
        <v>21205</v>
      </c>
      <c r="H315" s="27">
        <f t="shared" si="15"/>
        <v>5</v>
      </c>
      <c r="I315" s="27">
        <f t="shared" si="16"/>
        <v>7973.65</v>
      </c>
      <c r="K315" s="27" t="s">
        <v>699</v>
      </c>
      <c r="L315" s="13">
        <v>605.27</v>
      </c>
      <c r="IQ315" s="28"/>
      <c r="IR315" s="28"/>
    </row>
    <row r="316" s="27" customFormat="1" ht="23" customHeight="1" spans="1:252">
      <c r="A316" s="35" t="s">
        <v>289</v>
      </c>
      <c r="B316" s="35" t="s">
        <v>19</v>
      </c>
      <c r="C316" s="35" t="s">
        <v>12</v>
      </c>
      <c r="D316" s="40" t="s">
        <v>297</v>
      </c>
      <c r="E316" s="41">
        <v>7973.65</v>
      </c>
      <c r="G316" s="27" t="str">
        <f t="shared" si="14"/>
        <v>2120501</v>
      </c>
      <c r="H316" s="27">
        <f t="shared" si="15"/>
        <v>7</v>
      </c>
      <c r="I316" s="27">
        <f t="shared" si="16"/>
        <v>7973.65</v>
      </c>
      <c r="K316" s="27" t="s">
        <v>700</v>
      </c>
      <c r="L316" s="9">
        <v>1322.35</v>
      </c>
      <c r="IQ316" s="28"/>
      <c r="IR316" s="28"/>
    </row>
    <row r="317" s="27" customFormat="1" ht="23" customHeight="1" spans="1:252">
      <c r="A317" s="35" t="s">
        <v>289</v>
      </c>
      <c r="B317" s="35" t="s">
        <v>38</v>
      </c>
      <c r="C317" s="35"/>
      <c r="D317" s="40" t="s">
        <v>298</v>
      </c>
      <c r="E317" s="39">
        <f t="shared" si="17"/>
        <v>1600.44</v>
      </c>
      <c r="G317" s="27" t="str">
        <f t="shared" si="14"/>
        <v>21206</v>
      </c>
      <c r="H317" s="27">
        <f t="shared" si="15"/>
        <v>5</v>
      </c>
      <c r="I317" s="27">
        <f t="shared" si="16"/>
        <v>1600.44</v>
      </c>
      <c r="K317" s="27" t="s">
        <v>701</v>
      </c>
      <c r="L317" s="13">
        <v>909.26</v>
      </c>
      <c r="IQ317" s="28"/>
      <c r="IR317" s="28"/>
    </row>
    <row r="318" s="27" customFormat="1" ht="23" customHeight="1" spans="1:252">
      <c r="A318" s="35" t="s">
        <v>289</v>
      </c>
      <c r="B318" s="35" t="s">
        <v>38</v>
      </c>
      <c r="C318" s="35" t="s">
        <v>12</v>
      </c>
      <c r="D318" s="40" t="s">
        <v>299</v>
      </c>
      <c r="E318" s="41">
        <v>1600.44</v>
      </c>
      <c r="G318" s="27" t="str">
        <f t="shared" si="14"/>
        <v>2120601</v>
      </c>
      <c r="H318" s="27">
        <f t="shared" si="15"/>
        <v>7</v>
      </c>
      <c r="I318" s="27">
        <f t="shared" si="16"/>
        <v>1600.44</v>
      </c>
      <c r="K318" s="27" t="s">
        <v>702</v>
      </c>
      <c r="L318" s="13">
        <v>314.1</v>
      </c>
      <c r="IQ318" s="28"/>
      <c r="IR318" s="28"/>
    </row>
    <row r="319" s="27" customFormat="1" ht="23" customHeight="1" spans="1:252">
      <c r="A319" s="35" t="s">
        <v>289</v>
      </c>
      <c r="B319" s="35" t="s">
        <v>46</v>
      </c>
      <c r="C319" s="35"/>
      <c r="D319" s="40" t="s">
        <v>300</v>
      </c>
      <c r="E319" s="39">
        <f>SUM(E320)</f>
        <v>302.87</v>
      </c>
      <c r="G319" s="27" t="str">
        <f t="shared" si="14"/>
        <v>21299</v>
      </c>
      <c r="H319" s="27">
        <f t="shared" si="15"/>
        <v>5</v>
      </c>
      <c r="I319" s="27">
        <f t="shared" si="16"/>
        <v>302.87</v>
      </c>
      <c r="K319" s="27" t="s">
        <v>703</v>
      </c>
      <c r="L319" s="13">
        <v>98.99</v>
      </c>
      <c r="IQ319" s="28"/>
      <c r="IR319" s="28"/>
    </row>
    <row r="320" s="27" customFormat="1" ht="23" customHeight="1" spans="1:252">
      <c r="A320" s="35" t="s">
        <v>289</v>
      </c>
      <c r="B320" s="35" t="s">
        <v>46</v>
      </c>
      <c r="C320" s="35" t="s">
        <v>46</v>
      </c>
      <c r="D320" s="40" t="s">
        <v>301</v>
      </c>
      <c r="E320" s="41">
        <v>302.87</v>
      </c>
      <c r="F320" s="27">
        <v>20000</v>
      </c>
      <c r="G320" s="27" t="str">
        <f t="shared" si="14"/>
        <v>2129999</v>
      </c>
      <c r="H320" s="27">
        <f t="shared" si="15"/>
        <v>7</v>
      </c>
      <c r="I320" s="27">
        <f t="shared" si="16"/>
        <v>302.87</v>
      </c>
      <c r="K320" s="27" t="s">
        <v>704</v>
      </c>
      <c r="L320" s="9">
        <v>4312.37</v>
      </c>
      <c r="IQ320" s="28"/>
      <c r="IR320" s="28"/>
    </row>
    <row r="321" s="27" customFormat="1" ht="23" customHeight="1" spans="1:252">
      <c r="A321" s="35" t="s">
        <v>302</v>
      </c>
      <c r="B321" s="35"/>
      <c r="C321" s="35"/>
      <c r="D321" s="40" t="s">
        <v>303</v>
      </c>
      <c r="E321" s="39">
        <f>E322+E328+E333+E340+E342+E344</f>
        <v>50439.67</v>
      </c>
      <c r="G321" s="27" t="str">
        <f t="shared" si="14"/>
        <v>213</v>
      </c>
      <c r="H321" s="27">
        <f t="shared" si="15"/>
        <v>3</v>
      </c>
      <c r="I321" s="27">
        <f t="shared" si="16"/>
        <v>57439.67</v>
      </c>
      <c r="K321" s="27" t="s">
        <v>705</v>
      </c>
      <c r="L321" s="13">
        <v>127.96</v>
      </c>
      <c r="IQ321" s="28"/>
      <c r="IR321" s="28"/>
    </row>
    <row r="322" s="27" customFormat="1" ht="23" customHeight="1" spans="1:252">
      <c r="A322" s="35" t="s">
        <v>302</v>
      </c>
      <c r="B322" s="35" t="s">
        <v>12</v>
      </c>
      <c r="C322" s="35"/>
      <c r="D322" s="40" t="s">
        <v>304</v>
      </c>
      <c r="E322" s="39">
        <f>SUM(E323:E327)</f>
        <v>31718.58</v>
      </c>
      <c r="G322" s="27" t="str">
        <f t="shared" si="14"/>
        <v>21301</v>
      </c>
      <c r="H322" s="27">
        <f t="shared" si="15"/>
        <v>5</v>
      </c>
      <c r="I322" s="27">
        <f t="shared" si="16"/>
        <v>38718.58</v>
      </c>
      <c r="K322" s="27" t="s">
        <v>706</v>
      </c>
      <c r="L322" s="13">
        <v>4091.39</v>
      </c>
      <c r="IQ322" s="28"/>
      <c r="IR322" s="28"/>
    </row>
    <row r="323" s="27" customFormat="1" ht="23" customHeight="1" spans="1:252">
      <c r="A323" s="35" t="s">
        <v>302</v>
      </c>
      <c r="B323" s="35" t="s">
        <v>12</v>
      </c>
      <c r="C323" s="35" t="s">
        <v>12</v>
      </c>
      <c r="D323" s="40" t="s">
        <v>14</v>
      </c>
      <c r="E323" s="41">
        <v>2585.67</v>
      </c>
      <c r="G323" s="27" t="str">
        <f t="shared" si="14"/>
        <v>2130101</v>
      </c>
      <c r="H323" s="27">
        <f t="shared" si="15"/>
        <v>7</v>
      </c>
      <c r="I323" s="27">
        <f t="shared" si="16"/>
        <v>2585.67</v>
      </c>
      <c r="K323" s="27" t="s">
        <v>707</v>
      </c>
      <c r="L323" s="13">
        <v>93.02</v>
      </c>
      <c r="IQ323" s="28"/>
      <c r="IR323" s="28"/>
    </row>
    <row r="324" s="27" customFormat="1" ht="23" customHeight="1" spans="1:252">
      <c r="A324" s="35" t="s">
        <v>302</v>
      </c>
      <c r="B324" s="35" t="s">
        <v>12</v>
      </c>
      <c r="C324" s="35" t="s">
        <v>15</v>
      </c>
      <c r="D324" s="40" t="s">
        <v>16</v>
      </c>
      <c r="E324" s="41">
        <v>59.47</v>
      </c>
      <c r="G324" s="27" t="str">
        <f t="shared" si="14"/>
        <v>2130102</v>
      </c>
      <c r="H324" s="27">
        <f t="shared" si="15"/>
        <v>7</v>
      </c>
      <c r="I324" s="27">
        <f t="shared" si="16"/>
        <v>59.47</v>
      </c>
      <c r="K324" s="27" t="s">
        <v>708</v>
      </c>
      <c r="L324" s="9">
        <v>202.4</v>
      </c>
      <c r="IQ324" s="28"/>
      <c r="IR324" s="28"/>
    </row>
    <row r="325" s="27" customFormat="1" ht="23" customHeight="1" spans="1:252">
      <c r="A325" s="35" t="s">
        <v>302</v>
      </c>
      <c r="B325" s="35" t="s">
        <v>12</v>
      </c>
      <c r="C325" s="35" t="s">
        <v>17</v>
      </c>
      <c r="D325" s="40" t="s">
        <v>30</v>
      </c>
      <c r="E325" s="41">
        <v>4800.78</v>
      </c>
      <c r="G325" s="27" t="str">
        <f t="shared" si="14"/>
        <v>2130104</v>
      </c>
      <c r="H325" s="27">
        <f t="shared" si="15"/>
        <v>7</v>
      </c>
      <c r="I325" s="27">
        <f t="shared" si="16"/>
        <v>4800.78</v>
      </c>
      <c r="K325" s="27" t="s">
        <v>709</v>
      </c>
      <c r="L325" s="13">
        <v>202.4</v>
      </c>
      <c r="IQ325" s="28"/>
      <c r="IR325" s="28"/>
    </row>
    <row r="326" s="27" customFormat="1" ht="23" customHeight="1" spans="1:252">
      <c r="A326" s="35" t="s">
        <v>302</v>
      </c>
      <c r="B326" s="35" t="s">
        <v>12</v>
      </c>
      <c r="C326" s="35" t="s">
        <v>305</v>
      </c>
      <c r="D326" s="40" t="s">
        <v>306</v>
      </c>
      <c r="E326" s="41">
        <v>480</v>
      </c>
      <c r="G326" s="27" t="str">
        <f t="shared" si="14"/>
        <v>2130124</v>
      </c>
      <c r="H326" s="27">
        <f t="shared" si="15"/>
        <v>7</v>
      </c>
      <c r="I326" s="27">
        <f t="shared" si="16"/>
        <v>480</v>
      </c>
      <c r="K326" s="27" t="s">
        <v>351</v>
      </c>
      <c r="L326" s="9">
        <v>12788.61</v>
      </c>
      <c r="IQ326" s="28"/>
      <c r="IR326" s="28"/>
    </row>
    <row r="327" s="27" customFormat="1" ht="23" customHeight="1" spans="1:252">
      <c r="A327" s="35" t="s">
        <v>302</v>
      </c>
      <c r="B327" s="35" t="s">
        <v>12</v>
      </c>
      <c r="C327" s="35" t="s">
        <v>46</v>
      </c>
      <c r="D327" s="40" t="s">
        <v>307</v>
      </c>
      <c r="E327" s="41">
        <v>23792.66</v>
      </c>
      <c r="G327" s="27" t="str">
        <f t="shared" si="14"/>
        <v>2130199</v>
      </c>
      <c r="H327" s="27">
        <f t="shared" si="15"/>
        <v>7</v>
      </c>
      <c r="I327" s="27">
        <f t="shared" si="16"/>
        <v>30792.66</v>
      </c>
      <c r="K327" s="27" t="s">
        <v>710</v>
      </c>
      <c r="L327" s="9">
        <v>680</v>
      </c>
      <c r="IQ327" s="28"/>
      <c r="IR327" s="28"/>
    </row>
    <row r="328" s="27" customFormat="1" ht="23" customHeight="1" spans="1:252">
      <c r="A328" s="35" t="s">
        <v>302</v>
      </c>
      <c r="B328" s="35" t="s">
        <v>15</v>
      </c>
      <c r="C328" s="35"/>
      <c r="D328" s="40" t="s">
        <v>308</v>
      </c>
      <c r="E328" s="39">
        <f>SUM(E329:E332)</f>
        <v>3070.76</v>
      </c>
      <c r="G328" s="27" t="str">
        <f t="shared" ref="G328:G391" si="18">A328&amp;B328&amp;C328</f>
        <v>21302</v>
      </c>
      <c r="H328" s="27">
        <f t="shared" ref="H328:H391" si="19">LEN(G328)</f>
        <v>5</v>
      </c>
      <c r="I328" s="27">
        <f t="shared" si="16"/>
        <v>3070.76</v>
      </c>
      <c r="K328" s="27" t="s">
        <v>711</v>
      </c>
      <c r="L328" s="13">
        <v>600</v>
      </c>
      <c r="IQ328" s="28"/>
      <c r="IR328" s="28"/>
    </row>
    <row r="329" s="27" customFormat="1" ht="23" customHeight="1" spans="1:252">
      <c r="A329" s="35" t="s">
        <v>302</v>
      </c>
      <c r="B329" s="35" t="s">
        <v>15</v>
      </c>
      <c r="C329" s="35" t="s">
        <v>12</v>
      </c>
      <c r="D329" s="40" t="s">
        <v>14</v>
      </c>
      <c r="E329" s="41">
        <v>1468.99</v>
      </c>
      <c r="G329" s="27" t="str">
        <f t="shared" si="18"/>
        <v>2130201</v>
      </c>
      <c r="H329" s="27">
        <f t="shared" si="19"/>
        <v>7</v>
      </c>
      <c r="I329" s="27">
        <f t="shared" ref="I329:I392" si="20">VLOOKUP(G329,K:L,2,0)</f>
        <v>1468.99</v>
      </c>
      <c r="K329" s="27" t="s">
        <v>712</v>
      </c>
      <c r="L329" s="13">
        <v>50</v>
      </c>
      <c r="IQ329" s="28"/>
      <c r="IR329" s="28"/>
    </row>
    <row r="330" s="27" customFormat="1" ht="23" customHeight="1" spans="1:252">
      <c r="A330" s="35" t="s">
        <v>302</v>
      </c>
      <c r="B330" s="35" t="s">
        <v>15</v>
      </c>
      <c r="C330" s="35" t="s">
        <v>15</v>
      </c>
      <c r="D330" s="40" t="s">
        <v>16</v>
      </c>
      <c r="E330" s="41">
        <v>83.6</v>
      </c>
      <c r="G330" s="27" t="str">
        <f t="shared" si="18"/>
        <v>2130202</v>
      </c>
      <c r="H330" s="27">
        <f t="shared" si="19"/>
        <v>7</v>
      </c>
      <c r="I330" s="27">
        <f t="shared" si="20"/>
        <v>83.6</v>
      </c>
      <c r="K330" s="27" t="s">
        <v>713</v>
      </c>
      <c r="L330" s="13">
        <v>30</v>
      </c>
      <c r="IQ330" s="28"/>
      <c r="IR330" s="28"/>
    </row>
    <row r="331" s="27" customFormat="1" ht="23" customHeight="1" spans="1:252">
      <c r="A331" s="35" t="s">
        <v>302</v>
      </c>
      <c r="B331" s="35" t="s">
        <v>15</v>
      </c>
      <c r="C331" s="35" t="s">
        <v>17</v>
      </c>
      <c r="D331" s="40" t="s">
        <v>309</v>
      </c>
      <c r="E331" s="41">
        <v>918.17</v>
      </c>
      <c r="G331" s="27" t="str">
        <f t="shared" si="18"/>
        <v>2130204</v>
      </c>
      <c r="H331" s="27">
        <f t="shared" si="19"/>
        <v>7</v>
      </c>
      <c r="I331" s="27">
        <f t="shared" si="20"/>
        <v>918.17</v>
      </c>
      <c r="K331" s="27" t="s">
        <v>714</v>
      </c>
      <c r="L331" s="9">
        <v>12108.61</v>
      </c>
      <c r="IQ331" s="28"/>
      <c r="IR331" s="28"/>
    </row>
    <row r="332" s="27" customFormat="1" ht="23" customHeight="1" spans="1:252">
      <c r="A332" s="35" t="s">
        <v>302</v>
      </c>
      <c r="B332" s="35" t="s">
        <v>15</v>
      </c>
      <c r="C332" s="35" t="s">
        <v>73</v>
      </c>
      <c r="D332" s="40" t="s">
        <v>310</v>
      </c>
      <c r="E332" s="41">
        <v>600</v>
      </c>
      <c r="G332" s="27" t="str">
        <f t="shared" si="18"/>
        <v>2130234</v>
      </c>
      <c r="H332" s="27">
        <f t="shared" si="19"/>
        <v>7</v>
      </c>
      <c r="I332" s="27">
        <f t="shared" si="20"/>
        <v>600</v>
      </c>
      <c r="K332" s="27" t="s">
        <v>715</v>
      </c>
      <c r="L332" s="13">
        <v>7711.57</v>
      </c>
      <c r="IQ332" s="28"/>
      <c r="IR332" s="28"/>
    </row>
    <row r="333" s="27" customFormat="1" ht="23" customHeight="1" spans="1:252">
      <c r="A333" s="35" t="s">
        <v>302</v>
      </c>
      <c r="B333" s="35" t="s">
        <v>25</v>
      </c>
      <c r="C333" s="35"/>
      <c r="D333" s="40" t="s">
        <v>311</v>
      </c>
      <c r="E333" s="39">
        <f>SUM(E334:E339)</f>
        <v>4268.13</v>
      </c>
      <c r="G333" s="27" t="str">
        <f t="shared" si="18"/>
        <v>21303</v>
      </c>
      <c r="H333" s="27">
        <f t="shared" si="19"/>
        <v>5</v>
      </c>
      <c r="I333" s="27">
        <f t="shared" si="20"/>
        <v>4268.13</v>
      </c>
      <c r="K333" s="27" t="s">
        <v>716</v>
      </c>
      <c r="L333" s="13">
        <v>2583.84</v>
      </c>
      <c r="IQ333" s="28"/>
      <c r="IR333" s="28"/>
    </row>
    <row r="334" s="27" customFormat="1" ht="23" customHeight="1" spans="1:252">
      <c r="A334" s="35" t="s">
        <v>302</v>
      </c>
      <c r="B334" s="35" t="s">
        <v>25</v>
      </c>
      <c r="C334" s="35" t="s">
        <v>12</v>
      </c>
      <c r="D334" s="40" t="s">
        <v>14</v>
      </c>
      <c r="E334" s="41">
        <v>1932.23</v>
      </c>
      <c r="G334" s="27" t="str">
        <f t="shared" si="18"/>
        <v>2130301</v>
      </c>
      <c r="H334" s="27">
        <f t="shared" si="19"/>
        <v>7</v>
      </c>
      <c r="I334" s="27">
        <f t="shared" si="20"/>
        <v>1932.23</v>
      </c>
      <c r="K334" s="27" t="s">
        <v>717</v>
      </c>
      <c r="L334" s="13">
        <v>1813.2</v>
      </c>
      <c r="IQ334" s="28"/>
      <c r="IR334" s="28"/>
    </row>
    <row r="335" s="27" customFormat="1" ht="23" customHeight="1" spans="1:252">
      <c r="A335" s="35" t="s">
        <v>302</v>
      </c>
      <c r="B335" s="35" t="s">
        <v>25</v>
      </c>
      <c r="C335" s="35" t="s">
        <v>17</v>
      </c>
      <c r="D335" s="40" t="s">
        <v>312</v>
      </c>
      <c r="E335" s="41">
        <v>39.52</v>
      </c>
      <c r="G335" s="27" t="str">
        <f t="shared" si="18"/>
        <v>2130304</v>
      </c>
      <c r="H335" s="27">
        <f t="shared" si="19"/>
        <v>7</v>
      </c>
      <c r="I335" s="27">
        <f t="shared" si="20"/>
        <v>39.52</v>
      </c>
      <c r="K335" s="27" t="s">
        <v>329</v>
      </c>
      <c r="L335" s="9">
        <v>22421.94</v>
      </c>
      <c r="IQ335" s="28"/>
      <c r="IR335" s="28"/>
    </row>
    <row r="336" s="27" customFormat="1" ht="23" customHeight="1" spans="1:252">
      <c r="A336" s="35" t="s">
        <v>302</v>
      </c>
      <c r="B336" s="35" t="s">
        <v>25</v>
      </c>
      <c r="C336" s="35" t="s">
        <v>38</v>
      </c>
      <c r="D336" s="40" t="s">
        <v>313</v>
      </c>
      <c r="E336" s="41">
        <v>47.88</v>
      </c>
      <c r="G336" s="27" t="str">
        <f t="shared" si="18"/>
        <v>2130306</v>
      </c>
      <c r="H336" s="27">
        <f t="shared" si="19"/>
        <v>7</v>
      </c>
      <c r="I336" s="27">
        <f t="shared" si="20"/>
        <v>47.88</v>
      </c>
      <c r="K336" s="27" t="s">
        <v>718</v>
      </c>
      <c r="L336" s="9">
        <v>1183.86</v>
      </c>
      <c r="IQ336" s="28"/>
      <c r="IR336" s="28"/>
    </row>
    <row r="337" s="27" customFormat="1" ht="23" customHeight="1" spans="1:252">
      <c r="A337" s="35" t="s">
        <v>302</v>
      </c>
      <c r="B337" s="35" t="s">
        <v>25</v>
      </c>
      <c r="C337" s="35" t="s">
        <v>48</v>
      </c>
      <c r="D337" s="40" t="s">
        <v>314</v>
      </c>
      <c r="E337" s="41">
        <v>55.2</v>
      </c>
      <c r="G337" s="27" t="str">
        <f t="shared" si="18"/>
        <v>2130313</v>
      </c>
      <c r="H337" s="27">
        <f t="shared" si="19"/>
        <v>7</v>
      </c>
      <c r="I337" s="27">
        <f t="shared" si="20"/>
        <v>55.2</v>
      </c>
      <c r="K337" s="27" t="s">
        <v>719</v>
      </c>
      <c r="L337" s="13">
        <v>1098.36</v>
      </c>
      <c r="IQ337" s="28"/>
      <c r="IR337" s="28"/>
    </row>
    <row r="338" s="27" customFormat="1" ht="23" customHeight="1" spans="1:252">
      <c r="A338" s="35" t="s">
        <v>302</v>
      </c>
      <c r="B338" s="35" t="s">
        <v>25</v>
      </c>
      <c r="C338" s="35" t="s">
        <v>286</v>
      </c>
      <c r="D338" s="40" t="s">
        <v>315</v>
      </c>
      <c r="E338" s="41">
        <v>38</v>
      </c>
      <c r="G338" s="27" t="str">
        <f t="shared" si="18"/>
        <v>2130314</v>
      </c>
      <c r="H338" s="27">
        <f t="shared" si="19"/>
        <v>7</v>
      </c>
      <c r="I338" s="27">
        <f t="shared" si="20"/>
        <v>38</v>
      </c>
      <c r="K338" s="27" t="s">
        <v>720</v>
      </c>
      <c r="L338" s="13">
        <v>85.5</v>
      </c>
      <c r="IQ338" s="28"/>
      <c r="IR338" s="28"/>
    </row>
    <row r="339" s="27" customFormat="1" ht="23" customHeight="1" spans="1:252">
      <c r="A339" s="35" t="s">
        <v>302</v>
      </c>
      <c r="B339" s="35" t="s">
        <v>25</v>
      </c>
      <c r="C339" s="35" t="s">
        <v>46</v>
      </c>
      <c r="D339" s="40" t="s">
        <v>316</v>
      </c>
      <c r="E339" s="41">
        <v>2155.3</v>
      </c>
      <c r="G339" s="27" t="str">
        <f t="shared" si="18"/>
        <v>2130399</v>
      </c>
      <c r="H339" s="27">
        <f t="shared" si="19"/>
        <v>7</v>
      </c>
      <c r="I339" s="27">
        <f t="shared" si="20"/>
        <v>2155.3</v>
      </c>
      <c r="K339" s="27" t="s">
        <v>721</v>
      </c>
      <c r="L339" s="9">
        <v>11993.54</v>
      </c>
      <c r="IQ339" s="28"/>
      <c r="IR339" s="28"/>
    </row>
    <row r="340" s="27" customFormat="1" ht="23" customHeight="1" spans="1:252">
      <c r="A340" s="35" t="s">
        <v>302</v>
      </c>
      <c r="B340" s="35" t="s">
        <v>19</v>
      </c>
      <c r="C340" s="35"/>
      <c r="D340" s="40" t="s">
        <v>395</v>
      </c>
      <c r="E340" s="39">
        <f t="shared" ref="E340:E344" si="21">SUM(E341)</f>
        <v>10163</v>
      </c>
      <c r="G340" s="27" t="str">
        <f t="shared" si="18"/>
        <v>21305</v>
      </c>
      <c r="H340" s="27">
        <f t="shared" si="19"/>
        <v>5</v>
      </c>
      <c r="I340" s="27">
        <f t="shared" si="20"/>
        <v>10163</v>
      </c>
      <c r="K340" s="27" t="s">
        <v>722</v>
      </c>
      <c r="L340" s="13">
        <v>11993.54</v>
      </c>
      <c r="IQ340" s="28"/>
      <c r="IR340" s="28"/>
    </row>
    <row r="341" s="27" customFormat="1" ht="23" customHeight="1" spans="1:252">
      <c r="A341" s="35" t="s">
        <v>302</v>
      </c>
      <c r="B341" s="35" t="s">
        <v>19</v>
      </c>
      <c r="C341" s="35" t="s">
        <v>46</v>
      </c>
      <c r="D341" s="40" t="s">
        <v>396</v>
      </c>
      <c r="E341" s="41">
        <v>10163</v>
      </c>
      <c r="G341" s="27" t="str">
        <f t="shared" si="18"/>
        <v>2130599</v>
      </c>
      <c r="H341" s="27">
        <f t="shared" si="19"/>
        <v>7</v>
      </c>
      <c r="I341" s="27">
        <f t="shared" si="20"/>
        <v>10163</v>
      </c>
      <c r="K341" s="27" t="s">
        <v>723</v>
      </c>
      <c r="L341" s="9">
        <v>2151.34</v>
      </c>
      <c r="IQ341" s="28"/>
      <c r="IR341" s="28"/>
    </row>
    <row r="342" s="27" customFormat="1" ht="23" customHeight="1" spans="1:252">
      <c r="A342" s="35" t="s">
        <v>302</v>
      </c>
      <c r="B342" s="35" t="s">
        <v>21</v>
      </c>
      <c r="C342" s="35"/>
      <c r="D342" s="40" t="s">
        <v>319</v>
      </c>
      <c r="E342" s="39">
        <f t="shared" si="21"/>
        <v>224</v>
      </c>
      <c r="G342" s="27" t="str">
        <f t="shared" si="18"/>
        <v>21308</v>
      </c>
      <c r="H342" s="27">
        <f t="shared" si="19"/>
        <v>5</v>
      </c>
      <c r="I342" s="27">
        <f t="shared" si="20"/>
        <v>224</v>
      </c>
      <c r="K342" s="27" t="s">
        <v>724</v>
      </c>
      <c r="L342" s="13">
        <v>1788.71</v>
      </c>
      <c r="IQ342" s="28"/>
      <c r="IR342" s="28"/>
    </row>
    <row r="343" s="27" customFormat="1" ht="23" customHeight="1" spans="1:252">
      <c r="A343" s="35" t="s">
        <v>302</v>
      </c>
      <c r="B343" s="35" t="s">
        <v>21</v>
      </c>
      <c r="C343" s="35" t="s">
        <v>17</v>
      </c>
      <c r="D343" s="40" t="s">
        <v>320</v>
      </c>
      <c r="E343" s="41">
        <v>224</v>
      </c>
      <c r="G343" s="27" t="str">
        <f t="shared" si="18"/>
        <v>2130804</v>
      </c>
      <c r="H343" s="27">
        <f t="shared" si="19"/>
        <v>7</v>
      </c>
      <c r="I343" s="27">
        <f t="shared" si="20"/>
        <v>224</v>
      </c>
      <c r="K343" s="27" t="s">
        <v>725</v>
      </c>
      <c r="L343" s="13">
        <v>14.63</v>
      </c>
      <c r="IQ343" s="28"/>
      <c r="IR343" s="28"/>
    </row>
    <row r="344" s="27" customFormat="1" ht="23" customHeight="1" spans="1:252">
      <c r="A344" s="35" t="s">
        <v>302</v>
      </c>
      <c r="B344" s="35" t="s">
        <v>46</v>
      </c>
      <c r="C344" s="35"/>
      <c r="D344" s="40" t="s">
        <v>321</v>
      </c>
      <c r="E344" s="39">
        <f t="shared" si="21"/>
        <v>995.2</v>
      </c>
      <c r="G344" s="27" t="str">
        <f t="shared" si="18"/>
        <v>21399</v>
      </c>
      <c r="H344" s="27">
        <f t="shared" si="19"/>
        <v>5</v>
      </c>
      <c r="I344" s="27">
        <f t="shared" si="20"/>
        <v>995.2</v>
      </c>
      <c r="K344" s="27" t="s">
        <v>726</v>
      </c>
      <c r="L344" s="13">
        <v>348</v>
      </c>
      <c r="IQ344" s="28"/>
      <c r="IR344" s="28"/>
    </row>
    <row r="345" s="27" customFormat="1" ht="23" customHeight="1" spans="1:252">
      <c r="A345" s="35" t="s">
        <v>302</v>
      </c>
      <c r="B345" s="35" t="s">
        <v>46</v>
      </c>
      <c r="C345" s="35" t="s">
        <v>46</v>
      </c>
      <c r="D345" s="40" t="s">
        <v>322</v>
      </c>
      <c r="E345" s="41">
        <v>995.2</v>
      </c>
      <c r="F345" s="27">
        <v>10000</v>
      </c>
      <c r="G345" s="27" t="str">
        <f t="shared" si="18"/>
        <v>2139999</v>
      </c>
      <c r="H345" s="27">
        <f t="shared" si="19"/>
        <v>7</v>
      </c>
      <c r="I345" s="27">
        <f t="shared" si="20"/>
        <v>995.2</v>
      </c>
      <c r="K345" s="27" t="s">
        <v>727</v>
      </c>
      <c r="L345" s="9">
        <v>841.76</v>
      </c>
      <c r="IQ345" s="28"/>
      <c r="IR345" s="28"/>
    </row>
    <row r="346" s="27" customFormat="1" ht="23" customHeight="1" spans="1:252">
      <c r="A346" s="35" t="s">
        <v>323</v>
      </c>
      <c r="B346" s="35"/>
      <c r="C346" s="35"/>
      <c r="D346" s="40" t="s">
        <v>324</v>
      </c>
      <c r="E346" s="39">
        <f>E347</f>
        <v>11315.81</v>
      </c>
      <c r="G346" s="27" t="str">
        <f t="shared" si="18"/>
        <v>214</v>
      </c>
      <c r="H346" s="27">
        <f t="shared" si="19"/>
        <v>3</v>
      </c>
      <c r="I346" s="27">
        <f t="shared" si="20"/>
        <v>11315.81</v>
      </c>
      <c r="K346" s="27" t="s">
        <v>728</v>
      </c>
      <c r="L346" s="13">
        <v>647.3</v>
      </c>
      <c r="IQ346" s="28"/>
      <c r="IR346" s="28"/>
    </row>
    <row r="347" s="27" customFormat="1" ht="23" customHeight="1" spans="1:252">
      <c r="A347" s="35" t="s">
        <v>323</v>
      </c>
      <c r="B347" s="35" t="s">
        <v>12</v>
      </c>
      <c r="C347" s="35"/>
      <c r="D347" s="40" t="s">
        <v>325</v>
      </c>
      <c r="E347" s="39">
        <f>SUM(E348:E352)</f>
        <v>11315.81</v>
      </c>
      <c r="G347" s="27" t="str">
        <f t="shared" si="18"/>
        <v>21401</v>
      </c>
      <c r="H347" s="27">
        <f t="shared" si="19"/>
        <v>5</v>
      </c>
      <c r="I347" s="27">
        <f t="shared" si="20"/>
        <v>11315.81</v>
      </c>
      <c r="K347" s="27" t="s">
        <v>729</v>
      </c>
      <c r="L347" s="13">
        <v>194.46</v>
      </c>
      <c r="IQ347" s="28"/>
      <c r="IR347" s="28"/>
    </row>
    <row r="348" s="27" customFormat="1" ht="23" customHeight="1" spans="1:252">
      <c r="A348" s="35" t="s">
        <v>323</v>
      </c>
      <c r="B348" s="35" t="s">
        <v>12</v>
      </c>
      <c r="C348" s="35" t="s">
        <v>12</v>
      </c>
      <c r="D348" s="40" t="s">
        <v>14</v>
      </c>
      <c r="E348" s="41">
        <v>2097.96</v>
      </c>
      <c r="G348" s="27" t="str">
        <f t="shared" si="18"/>
        <v>2140101</v>
      </c>
      <c r="H348" s="27">
        <f t="shared" si="19"/>
        <v>7</v>
      </c>
      <c r="I348" s="27">
        <f t="shared" si="20"/>
        <v>2097.96</v>
      </c>
      <c r="K348" s="27" t="s">
        <v>730</v>
      </c>
      <c r="L348" s="9">
        <v>338.04</v>
      </c>
      <c r="IQ348" s="28"/>
      <c r="IR348" s="28"/>
    </row>
    <row r="349" s="27" customFormat="1" ht="23" customHeight="1" spans="1:252">
      <c r="A349" s="35" t="s">
        <v>323</v>
      </c>
      <c r="B349" s="35" t="s">
        <v>12</v>
      </c>
      <c r="C349" s="35" t="s">
        <v>15</v>
      </c>
      <c r="D349" s="40" t="s">
        <v>16</v>
      </c>
      <c r="E349" s="41">
        <v>258.9</v>
      </c>
      <c r="G349" s="27" t="str">
        <f t="shared" si="18"/>
        <v>2140102</v>
      </c>
      <c r="H349" s="27">
        <f t="shared" si="19"/>
        <v>7</v>
      </c>
      <c r="I349" s="27">
        <f t="shared" si="20"/>
        <v>258.9</v>
      </c>
      <c r="K349" s="27" t="s">
        <v>731</v>
      </c>
      <c r="L349" s="13">
        <v>338.04</v>
      </c>
      <c r="IQ349" s="28"/>
      <c r="IR349" s="28"/>
    </row>
    <row r="350" s="27" customFormat="1" ht="23" customHeight="1" spans="1:252">
      <c r="A350" s="35" t="s">
        <v>323</v>
      </c>
      <c r="B350" s="35" t="s">
        <v>12</v>
      </c>
      <c r="C350" s="35" t="s">
        <v>38</v>
      </c>
      <c r="D350" s="40" t="s">
        <v>326</v>
      </c>
      <c r="E350" s="41">
        <v>244.15</v>
      </c>
      <c r="G350" s="27" t="str">
        <f t="shared" si="18"/>
        <v>2140106</v>
      </c>
      <c r="H350" s="27">
        <f t="shared" si="19"/>
        <v>7</v>
      </c>
      <c r="I350" s="27">
        <f t="shared" si="20"/>
        <v>244.15</v>
      </c>
      <c r="K350" s="27" t="s">
        <v>732</v>
      </c>
      <c r="L350" s="9">
        <v>2600</v>
      </c>
      <c r="IQ350" s="28"/>
      <c r="IR350" s="28"/>
    </row>
    <row r="351" s="27" customFormat="1" ht="23" customHeight="1" spans="1:252">
      <c r="A351" s="35" t="s">
        <v>323</v>
      </c>
      <c r="B351" s="35" t="s">
        <v>12</v>
      </c>
      <c r="C351" s="35" t="s">
        <v>78</v>
      </c>
      <c r="D351" s="40" t="s">
        <v>327</v>
      </c>
      <c r="E351" s="41">
        <v>1020.61</v>
      </c>
      <c r="G351" s="27" t="str">
        <f t="shared" si="18"/>
        <v>2140136</v>
      </c>
      <c r="H351" s="27">
        <f t="shared" si="19"/>
        <v>7</v>
      </c>
      <c r="I351" s="27">
        <f t="shared" si="20"/>
        <v>1020.61</v>
      </c>
      <c r="K351" s="27" t="s">
        <v>733</v>
      </c>
      <c r="L351" s="13">
        <v>2600</v>
      </c>
      <c r="IQ351" s="28"/>
      <c r="IR351" s="28"/>
    </row>
    <row r="352" s="27" customFormat="1" ht="23" customHeight="1" spans="1:252">
      <c r="A352" s="35" t="s">
        <v>323</v>
      </c>
      <c r="B352" s="35" t="s">
        <v>12</v>
      </c>
      <c r="C352" s="35" t="s">
        <v>46</v>
      </c>
      <c r="D352" s="40" t="s">
        <v>328</v>
      </c>
      <c r="E352" s="41">
        <v>7694.19</v>
      </c>
      <c r="G352" s="27" t="str">
        <f t="shared" si="18"/>
        <v>2140199</v>
      </c>
      <c r="H352" s="27">
        <f t="shared" si="19"/>
        <v>7</v>
      </c>
      <c r="I352" s="27">
        <f t="shared" si="20"/>
        <v>7694.19</v>
      </c>
      <c r="K352" s="27" t="s">
        <v>734</v>
      </c>
      <c r="L352" s="9">
        <v>3313.4</v>
      </c>
      <c r="IQ352" s="28"/>
      <c r="IR352" s="28"/>
    </row>
    <row r="353" s="27" customFormat="1" ht="23" customHeight="1" spans="1:252">
      <c r="A353" s="35" t="s">
        <v>329</v>
      </c>
      <c r="B353" s="35"/>
      <c r="C353" s="35"/>
      <c r="D353" s="40" t="s">
        <v>330</v>
      </c>
      <c r="E353" s="39">
        <f>E354+E356+E360+E362+E365+E368+E370</f>
        <v>22421.94</v>
      </c>
      <c r="G353" s="27" t="str">
        <f t="shared" si="18"/>
        <v>215</v>
      </c>
      <c r="H353" s="27">
        <f t="shared" si="19"/>
        <v>3</v>
      </c>
      <c r="I353" s="27">
        <f t="shared" si="20"/>
        <v>22421.94</v>
      </c>
      <c r="K353" s="27" t="s">
        <v>735</v>
      </c>
      <c r="L353" s="13">
        <v>3313.4</v>
      </c>
      <c r="IQ353" s="28"/>
      <c r="IR353" s="28"/>
    </row>
    <row r="354" s="27" customFormat="1" ht="23" customHeight="1" spans="1:252">
      <c r="A354" s="35" t="s">
        <v>329</v>
      </c>
      <c r="B354" s="35" t="s">
        <v>12</v>
      </c>
      <c r="C354" s="35"/>
      <c r="D354" s="40" t="s">
        <v>331</v>
      </c>
      <c r="E354" s="39">
        <f>SUM(E355)</f>
        <v>2600</v>
      </c>
      <c r="G354" s="27" t="str">
        <f t="shared" si="18"/>
        <v>21501</v>
      </c>
      <c r="H354" s="27">
        <f t="shared" si="19"/>
        <v>5</v>
      </c>
      <c r="I354" s="27">
        <f t="shared" si="20"/>
        <v>2600</v>
      </c>
      <c r="K354" s="27" t="s">
        <v>279</v>
      </c>
      <c r="L354" s="9">
        <v>14903.95</v>
      </c>
      <c r="IQ354" s="28"/>
      <c r="IR354" s="28"/>
    </row>
    <row r="355" s="27" customFormat="1" ht="23" customHeight="1" spans="1:252">
      <c r="A355" s="35" t="s">
        <v>329</v>
      </c>
      <c r="B355" s="35" t="s">
        <v>12</v>
      </c>
      <c r="C355" s="35" t="s">
        <v>46</v>
      </c>
      <c r="D355" s="40" t="s">
        <v>332</v>
      </c>
      <c r="E355" s="41">
        <v>2600</v>
      </c>
      <c r="G355" s="27" t="str">
        <f t="shared" si="18"/>
        <v>2150199</v>
      </c>
      <c r="H355" s="27">
        <f t="shared" si="19"/>
        <v>7</v>
      </c>
      <c r="I355" s="27">
        <f t="shared" si="20"/>
        <v>2600</v>
      </c>
      <c r="K355" s="27" t="s">
        <v>736</v>
      </c>
      <c r="L355" s="9">
        <v>112.19</v>
      </c>
      <c r="IQ355" s="28"/>
      <c r="IR355" s="28"/>
    </row>
    <row r="356" s="27" customFormat="1" ht="23" customHeight="1" spans="1:252">
      <c r="A356" s="35" t="s">
        <v>329</v>
      </c>
      <c r="B356" s="35" t="s">
        <v>15</v>
      </c>
      <c r="C356" s="35"/>
      <c r="D356" s="40" t="s">
        <v>333</v>
      </c>
      <c r="E356" s="39">
        <f>SUM(E357:E359)</f>
        <v>2151.34</v>
      </c>
      <c r="G356" s="27" t="str">
        <f t="shared" si="18"/>
        <v>21502</v>
      </c>
      <c r="H356" s="27">
        <f t="shared" si="19"/>
        <v>5</v>
      </c>
      <c r="I356" s="27">
        <f t="shared" si="20"/>
        <v>2151.34</v>
      </c>
      <c r="K356" s="27" t="s">
        <v>737</v>
      </c>
      <c r="L356" s="13">
        <v>104.59</v>
      </c>
      <c r="IQ356" s="28"/>
      <c r="IR356" s="28"/>
    </row>
    <row r="357" s="27" customFormat="1" ht="23" customHeight="1" spans="1:252">
      <c r="A357" s="35" t="s">
        <v>329</v>
      </c>
      <c r="B357" s="35" t="s">
        <v>15</v>
      </c>
      <c r="C357" s="35" t="s">
        <v>12</v>
      </c>
      <c r="D357" s="40" t="s">
        <v>14</v>
      </c>
      <c r="E357" s="41">
        <v>1788.71</v>
      </c>
      <c r="G357" s="27" t="str">
        <f t="shared" si="18"/>
        <v>2150201</v>
      </c>
      <c r="H357" s="27">
        <f t="shared" si="19"/>
        <v>7</v>
      </c>
      <c r="I357" s="27">
        <f t="shared" si="20"/>
        <v>1788.71</v>
      </c>
      <c r="K357" s="27" t="s">
        <v>738</v>
      </c>
      <c r="L357" s="13">
        <v>7.6</v>
      </c>
      <c r="IQ357" s="28"/>
      <c r="IR357" s="28"/>
    </row>
    <row r="358" s="27" customFormat="1" ht="23" customHeight="1" spans="1:252">
      <c r="A358" s="35" t="s">
        <v>329</v>
      </c>
      <c r="B358" s="35" t="s">
        <v>15</v>
      </c>
      <c r="C358" s="35" t="s">
        <v>15</v>
      </c>
      <c r="D358" s="40" t="s">
        <v>16</v>
      </c>
      <c r="E358" s="41">
        <v>14.63</v>
      </c>
      <c r="G358" s="27" t="str">
        <f t="shared" si="18"/>
        <v>2150202</v>
      </c>
      <c r="H358" s="27">
        <f t="shared" si="19"/>
        <v>7</v>
      </c>
      <c r="I358" s="27">
        <f t="shared" si="20"/>
        <v>14.63</v>
      </c>
      <c r="K358" s="27" t="s">
        <v>739</v>
      </c>
      <c r="L358" s="9">
        <v>12775.26</v>
      </c>
      <c r="IQ358" s="28"/>
      <c r="IR358" s="28"/>
    </row>
    <row r="359" s="27" customFormat="1" ht="23" customHeight="1" spans="1:252">
      <c r="A359" s="35" t="s">
        <v>329</v>
      </c>
      <c r="B359" s="35" t="s">
        <v>15</v>
      </c>
      <c r="C359" s="35" t="s">
        <v>46</v>
      </c>
      <c r="D359" s="40" t="s">
        <v>334</v>
      </c>
      <c r="E359" s="41">
        <v>348</v>
      </c>
      <c r="G359" s="27" t="str">
        <f t="shared" si="18"/>
        <v>2150299</v>
      </c>
      <c r="H359" s="27">
        <f t="shared" si="19"/>
        <v>7</v>
      </c>
      <c r="I359" s="27">
        <f t="shared" si="20"/>
        <v>348</v>
      </c>
      <c r="K359" s="27" t="s">
        <v>740</v>
      </c>
      <c r="L359" s="13">
        <v>11936.89</v>
      </c>
      <c r="IQ359" s="28"/>
      <c r="IR359" s="28"/>
    </row>
    <row r="360" s="27" customFormat="1" ht="23" customHeight="1" spans="1:252">
      <c r="A360" s="35" t="s">
        <v>329</v>
      </c>
      <c r="B360" s="35" t="s">
        <v>25</v>
      </c>
      <c r="C360" s="35"/>
      <c r="D360" s="40" t="s">
        <v>335</v>
      </c>
      <c r="E360" s="39">
        <f>SUM(E361)</f>
        <v>338.04</v>
      </c>
      <c r="G360" s="27" t="str">
        <f t="shared" si="18"/>
        <v>21503</v>
      </c>
      <c r="H360" s="27">
        <f t="shared" si="19"/>
        <v>5</v>
      </c>
      <c r="I360" s="27">
        <f t="shared" si="20"/>
        <v>338.04</v>
      </c>
      <c r="K360" s="27" t="s">
        <v>741</v>
      </c>
      <c r="L360" s="13">
        <v>838.37</v>
      </c>
      <c r="IQ360" s="28"/>
      <c r="IR360" s="28"/>
    </row>
    <row r="361" s="27" customFormat="1" ht="23" customHeight="1" spans="1:252">
      <c r="A361" s="35" t="s">
        <v>329</v>
      </c>
      <c r="B361" s="35" t="s">
        <v>25</v>
      </c>
      <c r="C361" s="35" t="s">
        <v>46</v>
      </c>
      <c r="D361" s="40" t="s">
        <v>336</v>
      </c>
      <c r="E361" s="41">
        <v>338.04</v>
      </c>
      <c r="G361" s="27" t="str">
        <f t="shared" si="18"/>
        <v>2150399</v>
      </c>
      <c r="H361" s="27">
        <f t="shared" si="19"/>
        <v>7</v>
      </c>
      <c r="I361" s="27">
        <f t="shared" si="20"/>
        <v>338.04</v>
      </c>
      <c r="K361" s="27" t="s">
        <v>742</v>
      </c>
      <c r="L361" s="9">
        <v>99.7</v>
      </c>
      <c r="IQ361" s="28"/>
      <c r="IR361" s="28"/>
    </row>
    <row r="362" s="27" customFormat="1" ht="23" customHeight="1" spans="1:252">
      <c r="A362" s="35" t="s">
        <v>329</v>
      </c>
      <c r="B362" s="35" t="s">
        <v>19</v>
      </c>
      <c r="C362" s="35"/>
      <c r="D362" s="40" t="s">
        <v>337</v>
      </c>
      <c r="E362" s="39">
        <f>SUM(E363:E364)</f>
        <v>1183.86</v>
      </c>
      <c r="G362" s="27" t="str">
        <f t="shared" si="18"/>
        <v>21505</v>
      </c>
      <c r="H362" s="27">
        <f t="shared" si="19"/>
        <v>5</v>
      </c>
      <c r="I362" s="27">
        <f t="shared" si="20"/>
        <v>1183.86</v>
      </c>
      <c r="K362" s="27" t="s">
        <v>743</v>
      </c>
      <c r="L362" s="13">
        <v>99.7</v>
      </c>
      <c r="IQ362" s="28"/>
      <c r="IR362" s="28"/>
    </row>
    <row r="363" s="27" customFormat="1" ht="23" customHeight="1" spans="1:252">
      <c r="A363" s="35" t="s">
        <v>329</v>
      </c>
      <c r="B363" s="35" t="s">
        <v>19</v>
      </c>
      <c r="C363" s="35" t="s">
        <v>12</v>
      </c>
      <c r="D363" s="40" t="s">
        <v>14</v>
      </c>
      <c r="E363" s="41">
        <v>1098.36</v>
      </c>
      <c r="G363" s="27" t="str">
        <f t="shared" si="18"/>
        <v>2150501</v>
      </c>
      <c r="H363" s="27">
        <f t="shared" si="19"/>
        <v>7</v>
      </c>
      <c r="I363" s="27">
        <f t="shared" si="20"/>
        <v>1098.36</v>
      </c>
      <c r="K363" s="27" t="s">
        <v>744</v>
      </c>
      <c r="L363" s="9">
        <v>1900</v>
      </c>
      <c r="IQ363" s="28"/>
      <c r="IR363" s="28"/>
    </row>
    <row r="364" s="27" customFormat="1" ht="23" customHeight="1" spans="1:252">
      <c r="A364" s="35" t="s">
        <v>329</v>
      </c>
      <c r="B364" s="35" t="s">
        <v>19</v>
      </c>
      <c r="C364" s="35" t="s">
        <v>15</v>
      </c>
      <c r="D364" s="40" t="s">
        <v>16</v>
      </c>
      <c r="E364" s="41">
        <v>85.5</v>
      </c>
      <c r="G364" s="27" t="str">
        <f t="shared" si="18"/>
        <v>2150502</v>
      </c>
      <c r="H364" s="27">
        <f t="shared" si="19"/>
        <v>7</v>
      </c>
      <c r="I364" s="27">
        <f t="shared" si="20"/>
        <v>85.5</v>
      </c>
      <c r="K364" s="27" t="s">
        <v>745</v>
      </c>
      <c r="L364" s="13">
        <v>1900</v>
      </c>
      <c r="IQ364" s="28"/>
      <c r="IR364" s="28"/>
    </row>
    <row r="365" s="27" customFormat="1" ht="23" customHeight="1" spans="1:252">
      <c r="A365" s="35" t="s">
        <v>329</v>
      </c>
      <c r="B365" s="35" t="s">
        <v>35</v>
      </c>
      <c r="C365" s="35"/>
      <c r="D365" s="40" t="s">
        <v>338</v>
      </c>
      <c r="E365" s="39">
        <f>SUM(E366:E367)</f>
        <v>841.76</v>
      </c>
      <c r="G365" s="27" t="str">
        <f t="shared" si="18"/>
        <v>21507</v>
      </c>
      <c r="H365" s="27">
        <f t="shared" si="19"/>
        <v>5</v>
      </c>
      <c r="I365" s="27">
        <f t="shared" si="20"/>
        <v>841.76</v>
      </c>
      <c r="K365" s="27" t="s">
        <v>746</v>
      </c>
      <c r="L365" s="9">
        <v>16.8</v>
      </c>
      <c r="IQ365" s="28"/>
      <c r="IR365" s="28"/>
    </row>
    <row r="366" s="27" customFormat="1" ht="23" customHeight="1" spans="1:252">
      <c r="A366" s="35" t="s">
        <v>329</v>
      </c>
      <c r="B366" s="35" t="s">
        <v>35</v>
      </c>
      <c r="C366" s="35" t="s">
        <v>12</v>
      </c>
      <c r="D366" s="40" t="s">
        <v>14</v>
      </c>
      <c r="E366" s="41">
        <v>647.3</v>
      </c>
      <c r="G366" s="27" t="str">
        <f t="shared" si="18"/>
        <v>2150701</v>
      </c>
      <c r="H366" s="27">
        <f t="shared" si="19"/>
        <v>7</v>
      </c>
      <c r="I366" s="27">
        <f t="shared" si="20"/>
        <v>647.3</v>
      </c>
      <c r="K366" s="27" t="s">
        <v>747</v>
      </c>
      <c r="L366" s="13">
        <v>16.8</v>
      </c>
      <c r="IQ366" s="28"/>
      <c r="IR366" s="28"/>
    </row>
    <row r="367" s="27" customFormat="1" ht="23" customHeight="1" spans="1:252">
      <c r="A367" s="35" t="s">
        <v>329</v>
      </c>
      <c r="B367" s="35" t="s">
        <v>35</v>
      </c>
      <c r="C367" s="35" t="s">
        <v>15</v>
      </c>
      <c r="D367" s="40" t="s">
        <v>16</v>
      </c>
      <c r="E367" s="41">
        <v>194.46</v>
      </c>
      <c r="G367" s="27" t="str">
        <f t="shared" si="18"/>
        <v>2150702</v>
      </c>
      <c r="H367" s="27">
        <f t="shared" si="19"/>
        <v>7</v>
      </c>
      <c r="I367" s="27">
        <f t="shared" si="20"/>
        <v>194.46</v>
      </c>
      <c r="K367" s="27" t="s">
        <v>371</v>
      </c>
      <c r="L367" s="9">
        <v>9954.95</v>
      </c>
      <c r="IQ367" s="28"/>
      <c r="IR367" s="28"/>
    </row>
    <row r="368" s="27" customFormat="1" ht="23" customHeight="1" spans="1:252">
      <c r="A368" s="35" t="s">
        <v>329</v>
      </c>
      <c r="B368" s="35" t="s">
        <v>21</v>
      </c>
      <c r="C368" s="35"/>
      <c r="D368" s="40" t="s">
        <v>339</v>
      </c>
      <c r="E368" s="39">
        <f>SUM(E369)</f>
        <v>3313.4</v>
      </c>
      <c r="G368" s="27" t="str">
        <f t="shared" si="18"/>
        <v>21508</v>
      </c>
      <c r="H368" s="27">
        <f t="shared" si="19"/>
        <v>5</v>
      </c>
      <c r="I368" s="27">
        <f t="shared" si="20"/>
        <v>3313.4</v>
      </c>
      <c r="K368" s="27" t="s">
        <v>748</v>
      </c>
      <c r="L368" s="9">
        <v>2736.27</v>
      </c>
      <c r="IQ368" s="28"/>
      <c r="IR368" s="28"/>
    </row>
    <row r="369" s="27" customFormat="1" ht="23" customHeight="1" spans="1:252">
      <c r="A369" s="35" t="s">
        <v>329</v>
      </c>
      <c r="B369" s="35" t="s">
        <v>21</v>
      </c>
      <c r="C369" s="35" t="s">
        <v>46</v>
      </c>
      <c r="D369" s="40" t="s">
        <v>340</v>
      </c>
      <c r="E369" s="41">
        <v>3313.4</v>
      </c>
      <c r="G369" s="27" t="str">
        <f t="shared" si="18"/>
        <v>2150899</v>
      </c>
      <c r="H369" s="27">
        <f t="shared" si="19"/>
        <v>7</v>
      </c>
      <c r="I369" s="27">
        <f t="shared" si="20"/>
        <v>3313.4</v>
      </c>
      <c r="K369" s="27" t="s">
        <v>749</v>
      </c>
      <c r="L369" s="13">
        <v>1754.88</v>
      </c>
      <c r="IQ369" s="28"/>
      <c r="IR369" s="28"/>
    </row>
    <row r="370" s="27" customFormat="1" ht="23" customHeight="1" spans="1:252">
      <c r="A370" s="35" t="s">
        <v>329</v>
      </c>
      <c r="B370" s="35" t="s">
        <v>46</v>
      </c>
      <c r="C370" s="35"/>
      <c r="D370" s="40" t="s">
        <v>341</v>
      </c>
      <c r="E370" s="39">
        <f>SUM(E371)</f>
        <v>11993.54</v>
      </c>
      <c r="G370" s="27" t="str">
        <f t="shared" si="18"/>
        <v>21599</v>
      </c>
      <c r="H370" s="27">
        <f t="shared" si="19"/>
        <v>5</v>
      </c>
      <c r="I370" s="27">
        <f t="shared" si="20"/>
        <v>11993.54</v>
      </c>
      <c r="K370" s="27" t="s">
        <v>750</v>
      </c>
      <c r="L370" s="13">
        <v>65</v>
      </c>
      <c r="IQ370" s="28"/>
      <c r="IR370" s="28"/>
    </row>
    <row r="371" s="27" customFormat="1" ht="23" customHeight="1" spans="1:252">
      <c r="A371" s="35" t="s">
        <v>329</v>
      </c>
      <c r="B371" s="35" t="s">
        <v>46</v>
      </c>
      <c r="C371" s="35" t="s">
        <v>46</v>
      </c>
      <c r="D371" s="40" t="s">
        <v>342</v>
      </c>
      <c r="E371" s="41">
        <v>11993.54</v>
      </c>
      <c r="F371" s="27">
        <f>213619+18000</f>
        <v>231619</v>
      </c>
      <c r="G371" s="27" t="str">
        <f t="shared" si="18"/>
        <v>2159999</v>
      </c>
      <c r="H371" s="27">
        <f t="shared" si="19"/>
        <v>7</v>
      </c>
      <c r="I371" s="27">
        <f t="shared" si="20"/>
        <v>11993.54</v>
      </c>
      <c r="K371" s="27" t="s">
        <v>751</v>
      </c>
      <c r="L371" s="13">
        <v>788.98</v>
      </c>
      <c r="IQ371" s="28"/>
      <c r="IR371" s="28"/>
    </row>
    <row r="372" s="27" customFormat="1" ht="23" customHeight="1" spans="1:252">
      <c r="A372" s="35" t="s">
        <v>343</v>
      </c>
      <c r="B372" s="35"/>
      <c r="C372" s="35"/>
      <c r="D372" s="40" t="s">
        <v>344</v>
      </c>
      <c r="E372" s="39">
        <f>E373</f>
        <v>1102.13</v>
      </c>
      <c r="G372" s="27" t="str">
        <f t="shared" si="18"/>
        <v>216</v>
      </c>
      <c r="H372" s="27">
        <f t="shared" si="19"/>
        <v>3</v>
      </c>
      <c r="I372" s="27">
        <f t="shared" si="20"/>
        <v>1102.13</v>
      </c>
      <c r="K372" s="27" t="s">
        <v>752</v>
      </c>
      <c r="L372" s="13">
        <v>127.41</v>
      </c>
      <c r="IQ372" s="28"/>
      <c r="IR372" s="28"/>
    </row>
    <row r="373" s="27" customFormat="1" ht="23" customHeight="1" spans="1:252">
      <c r="A373" s="35" t="s">
        <v>343</v>
      </c>
      <c r="B373" s="35" t="s">
        <v>15</v>
      </c>
      <c r="C373" s="35"/>
      <c r="D373" s="40" t="s">
        <v>345</v>
      </c>
      <c r="E373" s="39">
        <f>SUM(E374:E377)</f>
        <v>1102.13</v>
      </c>
      <c r="G373" s="27" t="str">
        <f t="shared" si="18"/>
        <v>21602</v>
      </c>
      <c r="H373" s="27">
        <f t="shared" si="19"/>
        <v>5</v>
      </c>
      <c r="I373" s="27">
        <f t="shared" si="20"/>
        <v>1102.13</v>
      </c>
      <c r="K373" s="27" t="s">
        <v>753</v>
      </c>
      <c r="L373" s="9">
        <v>132.59</v>
      </c>
      <c r="IQ373" s="28"/>
      <c r="IR373" s="28"/>
    </row>
    <row r="374" s="27" customFormat="1" ht="23" customHeight="1" spans="1:252">
      <c r="A374" s="35" t="s">
        <v>343</v>
      </c>
      <c r="B374" s="35" t="s">
        <v>15</v>
      </c>
      <c r="C374" s="35" t="s">
        <v>12</v>
      </c>
      <c r="D374" s="40" t="s">
        <v>14</v>
      </c>
      <c r="E374" s="41">
        <v>750.4</v>
      </c>
      <c r="G374" s="27" t="str">
        <f t="shared" si="18"/>
        <v>2160201</v>
      </c>
      <c r="H374" s="27">
        <f t="shared" si="19"/>
        <v>7</v>
      </c>
      <c r="I374" s="27">
        <f t="shared" si="20"/>
        <v>750.4</v>
      </c>
      <c r="K374" s="27" t="s">
        <v>754</v>
      </c>
      <c r="L374" s="13">
        <v>117.39</v>
      </c>
      <c r="IQ374" s="28"/>
      <c r="IR374" s="28"/>
    </row>
    <row r="375" s="27" customFormat="1" ht="23" customHeight="1" spans="1:252">
      <c r="A375" s="35" t="s">
        <v>343</v>
      </c>
      <c r="B375" s="35" t="s">
        <v>15</v>
      </c>
      <c r="C375" s="35" t="s">
        <v>15</v>
      </c>
      <c r="D375" s="40" t="s">
        <v>16</v>
      </c>
      <c r="E375" s="41">
        <v>121.6</v>
      </c>
      <c r="G375" s="27" t="str">
        <f t="shared" si="18"/>
        <v>2160202</v>
      </c>
      <c r="H375" s="27">
        <f t="shared" si="19"/>
        <v>7</v>
      </c>
      <c r="I375" s="27">
        <f t="shared" si="20"/>
        <v>121.6</v>
      </c>
      <c r="K375" s="27" t="s">
        <v>755</v>
      </c>
      <c r="L375" s="13">
        <v>15.2</v>
      </c>
      <c r="IQ375" s="28"/>
      <c r="IR375" s="28"/>
    </row>
    <row r="376" s="27" customFormat="1" ht="23" customHeight="1" spans="1:252">
      <c r="A376" s="35" t="s">
        <v>343</v>
      </c>
      <c r="B376" s="35" t="s">
        <v>15</v>
      </c>
      <c r="C376" s="35" t="s">
        <v>29</v>
      </c>
      <c r="D376" s="40" t="s">
        <v>30</v>
      </c>
      <c r="E376" s="41">
        <v>220.13</v>
      </c>
      <c r="G376" s="27" t="str">
        <f t="shared" si="18"/>
        <v>2160250</v>
      </c>
      <c r="H376" s="27">
        <f t="shared" si="19"/>
        <v>7</v>
      </c>
      <c r="I376" s="27">
        <f t="shared" si="20"/>
        <v>220.13</v>
      </c>
      <c r="K376" s="27" t="s">
        <v>756</v>
      </c>
      <c r="L376" s="9">
        <v>5656.09</v>
      </c>
      <c r="IQ376" s="28"/>
      <c r="IR376" s="28"/>
    </row>
    <row r="377" s="27" customFormat="1" ht="23" customHeight="1" spans="1:252">
      <c r="A377" s="35" t="s">
        <v>343</v>
      </c>
      <c r="B377" s="35" t="s">
        <v>15</v>
      </c>
      <c r="C377" s="35" t="s">
        <v>46</v>
      </c>
      <c r="D377" s="40" t="s">
        <v>346</v>
      </c>
      <c r="E377" s="41">
        <v>10</v>
      </c>
      <c r="G377" s="27" t="str">
        <f t="shared" si="18"/>
        <v>2160299</v>
      </c>
      <c r="H377" s="27">
        <f t="shared" si="19"/>
        <v>7</v>
      </c>
      <c r="I377" s="27">
        <f t="shared" si="20"/>
        <v>10</v>
      </c>
      <c r="K377" s="27" t="s">
        <v>757</v>
      </c>
      <c r="L377" s="13">
        <v>5656.09</v>
      </c>
      <c r="IQ377" s="28"/>
      <c r="IR377" s="28"/>
    </row>
    <row r="378" s="27" customFormat="1" ht="23" customHeight="1" spans="1:252">
      <c r="A378" s="35" t="s">
        <v>347</v>
      </c>
      <c r="B378" s="35"/>
      <c r="C378" s="35"/>
      <c r="D378" s="40" t="s">
        <v>348</v>
      </c>
      <c r="E378" s="39">
        <f>E379</f>
        <v>160</v>
      </c>
      <c r="G378" s="27" t="str">
        <f t="shared" si="18"/>
        <v>217</v>
      </c>
      <c r="H378" s="27">
        <f t="shared" si="19"/>
        <v>3</v>
      </c>
      <c r="I378" s="27">
        <f t="shared" si="20"/>
        <v>160</v>
      </c>
      <c r="K378" s="27" t="s">
        <v>758</v>
      </c>
      <c r="L378" s="9">
        <v>1430</v>
      </c>
      <c r="IQ378" s="28"/>
      <c r="IR378" s="28"/>
    </row>
    <row r="379" s="27" customFormat="1" ht="23" customHeight="1" spans="1:252">
      <c r="A379" s="35" t="s">
        <v>347</v>
      </c>
      <c r="B379" s="35" t="s">
        <v>25</v>
      </c>
      <c r="C379" s="35"/>
      <c r="D379" s="40" t="s">
        <v>349</v>
      </c>
      <c r="E379" s="39">
        <f>SUM(E380)</f>
        <v>160</v>
      </c>
      <c r="G379" s="27" t="str">
        <f t="shared" si="18"/>
        <v>21703</v>
      </c>
      <c r="H379" s="27">
        <f t="shared" si="19"/>
        <v>5</v>
      </c>
      <c r="I379" s="27">
        <f t="shared" si="20"/>
        <v>160</v>
      </c>
      <c r="K379" s="27" t="s">
        <v>759</v>
      </c>
      <c r="L379" s="13">
        <v>1430</v>
      </c>
      <c r="IQ379" s="28"/>
      <c r="IR379" s="28"/>
    </row>
    <row r="380" s="27" customFormat="1" ht="23" customHeight="1" spans="1:252">
      <c r="A380" s="35" t="s">
        <v>347</v>
      </c>
      <c r="B380" s="35" t="s">
        <v>25</v>
      </c>
      <c r="C380" s="35" t="s">
        <v>46</v>
      </c>
      <c r="D380" s="40" t="s">
        <v>350</v>
      </c>
      <c r="E380" s="41">
        <v>160</v>
      </c>
      <c r="G380" s="27" t="str">
        <f t="shared" si="18"/>
        <v>2170399</v>
      </c>
      <c r="H380" s="27">
        <f t="shared" si="19"/>
        <v>7</v>
      </c>
      <c r="I380" s="27">
        <f t="shared" si="20"/>
        <v>160</v>
      </c>
      <c r="K380" s="27" t="s">
        <v>343</v>
      </c>
      <c r="L380" s="9">
        <v>1102.13</v>
      </c>
      <c r="IQ380" s="28"/>
      <c r="IR380" s="28"/>
    </row>
    <row r="381" s="27" customFormat="1" ht="23" customHeight="1" spans="1:252">
      <c r="A381" s="35" t="s">
        <v>351</v>
      </c>
      <c r="B381" s="35"/>
      <c r="C381" s="35"/>
      <c r="D381" s="40" t="s">
        <v>352</v>
      </c>
      <c r="E381" s="39">
        <f>E382+E386+E390</f>
        <v>14938.61</v>
      </c>
      <c r="G381" s="27" t="str">
        <f t="shared" si="18"/>
        <v>220</v>
      </c>
      <c r="H381" s="27">
        <f t="shared" si="19"/>
        <v>3</v>
      </c>
      <c r="I381" s="27">
        <f t="shared" si="20"/>
        <v>12788.61</v>
      </c>
      <c r="K381" s="27" t="s">
        <v>760</v>
      </c>
      <c r="L381" s="9">
        <v>1102.13</v>
      </c>
      <c r="IQ381" s="28"/>
      <c r="IR381" s="28"/>
    </row>
    <row r="382" s="27" customFormat="1" ht="23" customHeight="1" spans="1:252">
      <c r="A382" s="35" t="s">
        <v>351</v>
      </c>
      <c r="B382" s="35" t="s">
        <v>12</v>
      </c>
      <c r="C382" s="35"/>
      <c r="D382" s="40" t="s">
        <v>353</v>
      </c>
      <c r="E382" s="39">
        <f>SUM(E383:E385)</f>
        <v>12458.61</v>
      </c>
      <c r="G382" s="27" t="str">
        <f t="shared" si="18"/>
        <v>22001</v>
      </c>
      <c r="H382" s="27">
        <f t="shared" si="19"/>
        <v>5</v>
      </c>
      <c r="I382" s="27">
        <f t="shared" si="20"/>
        <v>12108.61</v>
      </c>
      <c r="K382" s="27" t="s">
        <v>761</v>
      </c>
      <c r="L382" s="13">
        <v>750.4</v>
      </c>
      <c r="IQ382" s="28"/>
      <c r="IR382" s="28"/>
    </row>
    <row r="383" s="27" customFormat="1" ht="23" customHeight="1" spans="1:252">
      <c r="A383" s="35" t="s">
        <v>351</v>
      </c>
      <c r="B383" s="35" t="s">
        <v>12</v>
      </c>
      <c r="C383" s="35" t="s">
        <v>12</v>
      </c>
      <c r="D383" s="40" t="s">
        <v>14</v>
      </c>
      <c r="E383" s="41">
        <v>7711.57</v>
      </c>
      <c r="G383" s="27" t="str">
        <f t="shared" si="18"/>
        <v>2200101</v>
      </c>
      <c r="H383" s="27">
        <f t="shared" si="19"/>
        <v>7</v>
      </c>
      <c r="I383" s="27">
        <f t="shared" si="20"/>
        <v>7711.57</v>
      </c>
      <c r="K383" s="27" t="s">
        <v>762</v>
      </c>
      <c r="L383" s="13">
        <v>121.6</v>
      </c>
      <c r="IQ383" s="28"/>
      <c r="IR383" s="28"/>
    </row>
    <row r="384" s="27" customFormat="1" ht="23" customHeight="1" spans="1:252">
      <c r="A384" s="35" t="s">
        <v>351</v>
      </c>
      <c r="B384" s="35" t="s">
        <v>12</v>
      </c>
      <c r="C384" s="35" t="s">
        <v>21</v>
      </c>
      <c r="D384" s="40" t="s">
        <v>354</v>
      </c>
      <c r="E384" s="41">
        <v>2583.84</v>
      </c>
      <c r="G384" s="27" t="str">
        <f t="shared" si="18"/>
        <v>2200108</v>
      </c>
      <c r="H384" s="27">
        <f t="shared" si="19"/>
        <v>7</v>
      </c>
      <c r="I384" s="27">
        <f t="shared" si="20"/>
        <v>2583.84</v>
      </c>
      <c r="K384" s="27" t="s">
        <v>763</v>
      </c>
      <c r="L384" s="13">
        <v>220.13</v>
      </c>
      <c r="IQ384" s="28"/>
      <c r="IR384" s="28"/>
    </row>
    <row r="385" s="27" customFormat="1" ht="23" customHeight="1" spans="1:252">
      <c r="A385" s="35" t="s">
        <v>351</v>
      </c>
      <c r="B385" s="35" t="s">
        <v>12</v>
      </c>
      <c r="C385" s="35" t="s">
        <v>286</v>
      </c>
      <c r="D385" s="40" t="s">
        <v>355</v>
      </c>
      <c r="E385" s="41">
        <v>2163.2</v>
      </c>
      <c r="G385" s="27" t="str">
        <f t="shared" si="18"/>
        <v>2200114</v>
      </c>
      <c r="H385" s="27">
        <f t="shared" si="19"/>
        <v>7</v>
      </c>
      <c r="I385" s="27">
        <f t="shared" si="20"/>
        <v>1813.2</v>
      </c>
      <c r="K385" s="27" t="s">
        <v>764</v>
      </c>
      <c r="L385" s="13">
        <v>10</v>
      </c>
      <c r="IQ385" s="28"/>
      <c r="IR385" s="28"/>
    </row>
    <row r="386" s="27" customFormat="1" ht="23" customHeight="1" spans="1:252">
      <c r="A386" s="35" t="s">
        <v>351</v>
      </c>
      <c r="B386" s="35" t="s">
        <v>19</v>
      </c>
      <c r="C386" s="35"/>
      <c r="D386" s="40" t="s">
        <v>356</v>
      </c>
      <c r="E386" s="39">
        <f>SUM(E387:E389)</f>
        <v>680</v>
      </c>
      <c r="G386" s="27" t="str">
        <f t="shared" si="18"/>
        <v>22005</v>
      </c>
      <c r="H386" s="27">
        <f t="shared" si="19"/>
        <v>5</v>
      </c>
      <c r="I386" s="27">
        <f t="shared" si="20"/>
        <v>680</v>
      </c>
      <c r="K386" s="27" t="s">
        <v>366</v>
      </c>
      <c r="L386" s="9">
        <v>488.24</v>
      </c>
      <c r="IQ386" s="28"/>
      <c r="IR386" s="28"/>
    </row>
    <row r="387" s="27" customFormat="1" ht="23" customHeight="1" spans="1:252">
      <c r="A387" s="35" t="s">
        <v>351</v>
      </c>
      <c r="B387" s="35" t="s">
        <v>19</v>
      </c>
      <c r="C387" s="35" t="s">
        <v>12</v>
      </c>
      <c r="D387" s="40" t="s">
        <v>14</v>
      </c>
      <c r="E387" s="41">
        <v>600</v>
      </c>
      <c r="G387" s="27" t="str">
        <f t="shared" si="18"/>
        <v>2200501</v>
      </c>
      <c r="H387" s="27">
        <f t="shared" si="19"/>
        <v>7</v>
      </c>
      <c r="I387" s="27">
        <f t="shared" si="20"/>
        <v>600</v>
      </c>
      <c r="K387" s="27" t="s">
        <v>765</v>
      </c>
      <c r="L387" s="9">
        <v>449.84</v>
      </c>
      <c r="IQ387" s="28"/>
      <c r="IR387" s="28"/>
    </row>
    <row r="388" s="27" customFormat="1" ht="23" customHeight="1" spans="1:252">
      <c r="A388" s="35" t="s">
        <v>351</v>
      </c>
      <c r="B388" s="35" t="s">
        <v>19</v>
      </c>
      <c r="C388" s="35" t="s">
        <v>15</v>
      </c>
      <c r="D388" s="40" t="s">
        <v>16</v>
      </c>
      <c r="E388" s="41">
        <v>50</v>
      </c>
      <c r="G388" s="27" t="str">
        <f t="shared" si="18"/>
        <v>2200502</v>
      </c>
      <c r="H388" s="27">
        <f t="shared" si="19"/>
        <v>7</v>
      </c>
      <c r="I388" s="27">
        <f t="shared" si="20"/>
        <v>50</v>
      </c>
      <c r="K388" s="27" t="s">
        <v>766</v>
      </c>
      <c r="L388" s="13">
        <v>65</v>
      </c>
      <c r="IQ388" s="28"/>
      <c r="IR388" s="28"/>
    </row>
    <row r="389" s="27" customFormat="1" ht="23" customHeight="1" spans="1:252">
      <c r="A389" s="35" t="s">
        <v>351</v>
      </c>
      <c r="B389" s="35" t="s">
        <v>19</v>
      </c>
      <c r="C389" s="35" t="s">
        <v>87</v>
      </c>
      <c r="D389" s="40" t="s">
        <v>357</v>
      </c>
      <c r="E389" s="41">
        <v>30</v>
      </c>
      <c r="G389" s="27" t="str">
        <f t="shared" si="18"/>
        <v>2200510</v>
      </c>
      <c r="H389" s="27">
        <f t="shared" si="19"/>
        <v>7</v>
      </c>
      <c r="I389" s="27">
        <f t="shared" si="20"/>
        <v>30</v>
      </c>
      <c r="K389" s="27" t="s">
        <v>767</v>
      </c>
      <c r="L389" s="13">
        <v>384.84</v>
      </c>
      <c r="IQ389" s="28"/>
      <c r="IR389" s="28"/>
    </row>
    <row r="390" s="27" customFormat="1" ht="23" customHeight="1" spans="1:252">
      <c r="A390" s="35" t="s">
        <v>351</v>
      </c>
      <c r="B390" s="35" t="s">
        <v>46</v>
      </c>
      <c r="C390" s="35"/>
      <c r="D390" s="40" t="s">
        <v>397</v>
      </c>
      <c r="E390" s="39">
        <f t="shared" ref="E390:E395" si="22">SUM(E391)</f>
        <v>1800</v>
      </c>
      <c r="G390" s="27" t="str">
        <f t="shared" si="18"/>
        <v>22099</v>
      </c>
      <c r="H390" s="27">
        <f t="shared" si="19"/>
        <v>5</v>
      </c>
      <c r="I390" s="27" t="e">
        <f t="shared" si="20"/>
        <v>#N/A</v>
      </c>
      <c r="K390" s="27" t="s">
        <v>768</v>
      </c>
      <c r="L390" s="9">
        <v>38.4</v>
      </c>
      <c r="IQ390" s="28"/>
      <c r="IR390" s="28"/>
    </row>
    <row r="391" s="27" customFormat="1" ht="23" customHeight="1" spans="1:252">
      <c r="A391" s="35" t="s">
        <v>351</v>
      </c>
      <c r="B391" s="35" t="s">
        <v>46</v>
      </c>
      <c r="C391" s="35" t="s">
        <v>46</v>
      </c>
      <c r="D391" s="40" t="s">
        <v>398</v>
      </c>
      <c r="E391" s="41">
        <v>1800</v>
      </c>
      <c r="G391" s="27" t="str">
        <f t="shared" si="18"/>
        <v>2209999</v>
      </c>
      <c r="H391" s="27">
        <f t="shared" si="19"/>
        <v>7</v>
      </c>
      <c r="I391" s="27" t="e">
        <f t="shared" si="20"/>
        <v>#N/A</v>
      </c>
      <c r="K391" s="27" t="s">
        <v>769</v>
      </c>
      <c r="L391" s="13">
        <v>38.4</v>
      </c>
      <c r="IQ391" s="28"/>
      <c r="IR391" s="28"/>
    </row>
    <row r="392" s="27" customFormat="1" ht="23" customHeight="1" spans="1:252">
      <c r="A392" s="35" t="s">
        <v>358</v>
      </c>
      <c r="B392" s="35"/>
      <c r="C392" s="35"/>
      <c r="D392" s="40" t="s">
        <v>359</v>
      </c>
      <c r="E392" s="39">
        <f>E393+E395+E397</f>
        <v>23219.09</v>
      </c>
      <c r="G392" s="27" t="str">
        <f t="shared" ref="G392:G426" si="23">A392&amp;B392&amp;C392</f>
        <v>221</v>
      </c>
      <c r="H392" s="27">
        <f t="shared" ref="H392:H426" si="24">LEN(G392)</f>
        <v>3</v>
      </c>
      <c r="I392" s="27">
        <f t="shared" si="20"/>
        <v>23219.09</v>
      </c>
      <c r="K392" s="27" t="s">
        <v>289</v>
      </c>
      <c r="L392" s="9">
        <v>82256.62</v>
      </c>
      <c r="IQ392" s="28"/>
      <c r="IR392" s="28"/>
    </row>
    <row r="393" s="27" customFormat="1" ht="23" customHeight="1" spans="1:252">
      <c r="A393" s="35" t="s">
        <v>358</v>
      </c>
      <c r="B393" s="35" t="s">
        <v>12</v>
      </c>
      <c r="C393" s="35"/>
      <c r="D393" s="40" t="s">
        <v>360</v>
      </c>
      <c r="E393" s="39">
        <f t="shared" si="22"/>
        <v>3823.66</v>
      </c>
      <c r="G393" s="27" t="str">
        <f t="shared" si="23"/>
        <v>22101</v>
      </c>
      <c r="H393" s="27">
        <f t="shared" si="24"/>
        <v>5</v>
      </c>
      <c r="I393" s="27">
        <f t="shared" ref="I393:I426" si="25">VLOOKUP(G393,K:L,2,0)</f>
        <v>3823.66</v>
      </c>
      <c r="K393" s="27" t="s">
        <v>770</v>
      </c>
      <c r="L393" s="9">
        <v>14577.7</v>
      </c>
      <c r="IQ393" s="28"/>
      <c r="IR393" s="28"/>
    </row>
    <row r="394" s="27" customFormat="1" ht="23" customHeight="1" spans="1:252">
      <c r="A394" s="35" t="s">
        <v>358</v>
      </c>
      <c r="B394" s="35" t="s">
        <v>12</v>
      </c>
      <c r="C394" s="35" t="s">
        <v>46</v>
      </c>
      <c r="D394" s="40" t="s">
        <v>361</v>
      </c>
      <c r="E394" s="41">
        <v>3823.66</v>
      </c>
      <c r="G394" s="27" t="str">
        <f t="shared" si="23"/>
        <v>2210199</v>
      </c>
      <c r="H394" s="27">
        <f t="shared" si="24"/>
        <v>7</v>
      </c>
      <c r="I394" s="27">
        <f t="shared" si="25"/>
        <v>3823.66</v>
      </c>
      <c r="K394" s="27" t="s">
        <v>771</v>
      </c>
      <c r="L394" s="13">
        <v>3467.35</v>
      </c>
      <c r="IQ394" s="28"/>
      <c r="IR394" s="28"/>
    </row>
    <row r="395" s="27" customFormat="1" ht="23" customHeight="1" spans="1:252">
      <c r="A395" s="35" t="s">
        <v>358</v>
      </c>
      <c r="B395" s="35" t="s">
        <v>15</v>
      </c>
      <c r="C395" s="35"/>
      <c r="D395" s="40" t="s">
        <v>362</v>
      </c>
      <c r="E395" s="39">
        <f t="shared" si="22"/>
        <v>15911.49</v>
      </c>
      <c r="G395" s="27" t="str">
        <f t="shared" si="23"/>
        <v>22102</v>
      </c>
      <c r="H395" s="27">
        <f t="shared" si="24"/>
        <v>5</v>
      </c>
      <c r="I395" s="27">
        <f t="shared" si="25"/>
        <v>15911.49</v>
      </c>
      <c r="K395" s="27" t="s">
        <v>772</v>
      </c>
      <c r="L395" s="13">
        <v>22.8</v>
      </c>
      <c r="IQ395" s="28"/>
      <c r="IR395" s="28"/>
    </row>
    <row r="396" s="27" customFormat="1" ht="23" customHeight="1" spans="1:252">
      <c r="A396" s="35" t="s">
        <v>358</v>
      </c>
      <c r="B396" s="35" t="s">
        <v>15</v>
      </c>
      <c r="C396" s="35" t="s">
        <v>12</v>
      </c>
      <c r="D396" s="40" t="s">
        <v>363</v>
      </c>
      <c r="E396" s="41">
        <v>15911.49</v>
      </c>
      <c r="G396" s="27" t="str">
        <f t="shared" si="23"/>
        <v>2210201</v>
      </c>
      <c r="H396" s="27">
        <f t="shared" si="24"/>
        <v>7</v>
      </c>
      <c r="I396" s="27">
        <f t="shared" si="25"/>
        <v>15911.49</v>
      </c>
      <c r="K396" s="27" t="s">
        <v>773</v>
      </c>
      <c r="L396" s="13">
        <v>651.2</v>
      </c>
      <c r="IQ396" s="28"/>
      <c r="IR396" s="28"/>
    </row>
    <row r="397" s="27" customFormat="1" ht="23" customHeight="1" spans="1:252">
      <c r="A397" s="35" t="s">
        <v>358</v>
      </c>
      <c r="B397" s="35" t="s">
        <v>25</v>
      </c>
      <c r="C397" s="35"/>
      <c r="D397" s="40" t="s">
        <v>364</v>
      </c>
      <c r="E397" s="39">
        <f>SUM(E398)</f>
        <v>3483.94</v>
      </c>
      <c r="G397" s="27" t="str">
        <f t="shared" si="23"/>
        <v>22103</v>
      </c>
      <c r="H397" s="27">
        <f t="shared" si="24"/>
        <v>5</v>
      </c>
      <c r="I397" s="27">
        <f t="shared" si="25"/>
        <v>3483.94</v>
      </c>
      <c r="K397" s="27" t="s">
        <v>774</v>
      </c>
      <c r="L397" s="13">
        <v>10436.35</v>
      </c>
      <c r="IQ397" s="28"/>
      <c r="IR397" s="28"/>
    </row>
    <row r="398" s="27" customFormat="1" ht="23" customHeight="1" spans="1:252">
      <c r="A398" s="35" t="s">
        <v>358</v>
      </c>
      <c r="B398" s="35" t="s">
        <v>25</v>
      </c>
      <c r="C398" s="35" t="s">
        <v>15</v>
      </c>
      <c r="D398" s="40" t="s">
        <v>365</v>
      </c>
      <c r="E398" s="41">
        <v>3483.94</v>
      </c>
      <c r="G398" s="27" t="str">
        <f t="shared" si="23"/>
        <v>2210302</v>
      </c>
      <c r="H398" s="27">
        <f t="shared" si="24"/>
        <v>7</v>
      </c>
      <c r="I398" s="27">
        <f t="shared" si="25"/>
        <v>3483.94</v>
      </c>
      <c r="K398" s="27" t="s">
        <v>775</v>
      </c>
      <c r="L398" s="9">
        <v>57801.96</v>
      </c>
      <c r="IQ398" s="28"/>
      <c r="IR398" s="28"/>
    </row>
    <row r="399" s="27" customFormat="1" ht="23" customHeight="1" spans="1:252">
      <c r="A399" s="35" t="s">
        <v>366</v>
      </c>
      <c r="B399" s="35"/>
      <c r="C399" s="35"/>
      <c r="D399" s="40" t="s">
        <v>367</v>
      </c>
      <c r="E399" s="39">
        <f>E400+E403</f>
        <v>488.24</v>
      </c>
      <c r="G399" s="27" t="str">
        <f t="shared" si="23"/>
        <v>222</v>
      </c>
      <c r="H399" s="27">
        <f t="shared" si="24"/>
        <v>3</v>
      </c>
      <c r="I399" s="27">
        <f t="shared" si="25"/>
        <v>488.24</v>
      </c>
      <c r="K399" s="27" t="s">
        <v>776</v>
      </c>
      <c r="L399" s="13">
        <v>57801.96</v>
      </c>
      <c r="IQ399" s="28"/>
      <c r="IR399" s="28"/>
    </row>
    <row r="400" s="27" customFormat="1" ht="23" customHeight="1" spans="1:252">
      <c r="A400" s="35" t="s">
        <v>366</v>
      </c>
      <c r="B400" s="35" t="s">
        <v>12</v>
      </c>
      <c r="C400" s="35"/>
      <c r="D400" s="40" t="s">
        <v>368</v>
      </c>
      <c r="E400" s="39">
        <f>SUM(E401:E402)</f>
        <v>449.84</v>
      </c>
      <c r="G400" s="27" t="str">
        <f t="shared" si="23"/>
        <v>22201</v>
      </c>
      <c r="H400" s="27">
        <f t="shared" si="24"/>
        <v>5</v>
      </c>
      <c r="I400" s="27">
        <f t="shared" si="25"/>
        <v>449.84</v>
      </c>
      <c r="K400" s="27" t="s">
        <v>777</v>
      </c>
      <c r="L400" s="9">
        <v>1600.44</v>
      </c>
      <c r="IQ400" s="28"/>
      <c r="IR400" s="28"/>
    </row>
    <row r="401" s="27" customFormat="1" ht="23" customHeight="1" spans="1:252">
      <c r="A401" s="35" t="s">
        <v>366</v>
      </c>
      <c r="B401" s="35" t="s">
        <v>12</v>
      </c>
      <c r="C401" s="35" t="s">
        <v>15</v>
      </c>
      <c r="D401" s="40" t="s">
        <v>16</v>
      </c>
      <c r="E401" s="41">
        <v>65</v>
      </c>
      <c r="G401" s="27" t="str">
        <f t="shared" si="23"/>
        <v>2220102</v>
      </c>
      <c r="H401" s="27">
        <f t="shared" si="24"/>
        <v>7</v>
      </c>
      <c r="I401" s="27">
        <f t="shared" si="25"/>
        <v>65</v>
      </c>
      <c r="K401" s="27" t="s">
        <v>778</v>
      </c>
      <c r="L401" s="13">
        <v>1600.44</v>
      </c>
      <c r="IQ401" s="28"/>
      <c r="IR401" s="28"/>
    </row>
    <row r="402" s="27" customFormat="1" ht="23" customHeight="1" spans="1:252">
      <c r="A402" s="35" t="s">
        <v>366</v>
      </c>
      <c r="B402" s="35" t="s">
        <v>12</v>
      </c>
      <c r="C402" s="35" t="s">
        <v>29</v>
      </c>
      <c r="D402" s="40" t="s">
        <v>30</v>
      </c>
      <c r="E402" s="41">
        <v>384.84</v>
      </c>
      <c r="G402" s="27" t="str">
        <f t="shared" si="23"/>
        <v>2220150</v>
      </c>
      <c r="H402" s="27">
        <f t="shared" si="24"/>
        <v>7</v>
      </c>
      <c r="I402" s="27">
        <f t="shared" si="25"/>
        <v>384.84</v>
      </c>
      <c r="K402" s="27" t="s">
        <v>779</v>
      </c>
      <c r="L402" s="9">
        <v>302.87</v>
      </c>
      <c r="IQ402" s="28"/>
      <c r="IR402" s="28"/>
    </row>
    <row r="403" s="27" customFormat="1" ht="23" customHeight="1" spans="1:252">
      <c r="A403" s="35" t="s">
        <v>366</v>
      </c>
      <c r="B403" s="35" t="s">
        <v>19</v>
      </c>
      <c r="C403" s="35"/>
      <c r="D403" s="40" t="s">
        <v>369</v>
      </c>
      <c r="E403" s="39">
        <f>SUM(E404)</f>
        <v>38.4</v>
      </c>
      <c r="G403" s="27" t="str">
        <f t="shared" si="23"/>
        <v>22205</v>
      </c>
      <c r="H403" s="27">
        <f t="shared" si="24"/>
        <v>5</v>
      </c>
      <c r="I403" s="27">
        <f t="shared" si="25"/>
        <v>38.4</v>
      </c>
      <c r="K403" s="27" t="s">
        <v>780</v>
      </c>
      <c r="L403" s="13">
        <v>302.87</v>
      </c>
      <c r="IQ403" s="28"/>
      <c r="IR403" s="28"/>
    </row>
    <row r="404" s="27" customFormat="1" ht="23" customHeight="1" spans="1:252">
      <c r="A404" s="35" t="s">
        <v>366</v>
      </c>
      <c r="B404" s="35" t="s">
        <v>19</v>
      </c>
      <c r="C404" s="35" t="s">
        <v>25</v>
      </c>
      <c r="D404" s="40" t="s">
        <v>370</v>
      </c>
      <c r="E404" s="41">
        <v>38.4</v>
      </c>
      <c r="G404" s="27" t="str">
        <f t="shared" si="23"/>
        <v>2220503</v>
      </c>
      <c r="H404" s="27">
        <f t="shared" si="24"/>
        <v>7</v>
      </c>
      <c r="I404" s="27">
        <f t="shared" si="25"/>
        <v>38.4</v>
      </c>
      <c r="K404" s="27" t="s">
        <v>781</v>
      </c>
      <c r="L404" s="9">
        <v>7973.65</v>
      </c>
      <c r="IQ404" s="28"/>
      <c r="IR404" s="28"/>
    </row>
    <row r="405" s="27" customFormat="1" ht="23" customHeight="1" spans="1:252">
      <c r="A405" s="35" t="s">
        <v>371</v>
      </c>
      <c r="B405" s="35"/>
      <c r="C405" s="35"/>
      <c r="D405" s="40" t="s">
        <v>372</v>
      </c>
      <c r="E405" s="39">
        <f>E406+E411+E413+E416</f>
        <v>9954.95</v>
      </c>
      <c r="G405" s="27" t="str">
        <f t="shared" si="23"/>
        <v>224</v>
      </c>
      <c r="H405" s="27">
        <f t="shared" si="24"/>
        <v>3</v>
      </c>
      <c r="I405" s="27">
        <f t="shared" si="25"/>
        <v>9954.95</v>
      </c>
      <c r="K405" s="27" t="s">
        <v>782</v>
      </c>
      <c r="L405" s="13">
        <v>7973.65</v>
      </c>
      <c r="IQ405" s="28"/>
      <c r="IR405" s="28"/>
    </row>
    <row r="406" s="27" customFormat="1" ht="23" customHeight="1" spans="1:252">
      <c r="A406" s="35" t="s">
        <v>371</v>
      </c>
      <c r="B406" s="35" t="s">
        <v>12</v>
      </c>
      <c r="C406" s="35"/>
      <c r="D406" s="40" t="s">
        <v>373</v>
      </c>
      <c r="E406" s="39">
        <f>SUM(E407:E410)</f>
        <v>2736.27</v>
      </c>
      <c r="G406" s="27" t="str">
        <f t="shared" si="23"/>
        <v>22401</v>
      </c>
      <c r="H406" s="27">
        <f t="shared" si="24"/>
        <v>5</v>
      </c>
      <c r="I406" s="27">
        <f t="shared" si="25"/>
        <v>2736.27</v>
      </c>
      <c r="K406" s="27" t="s">
        <v>323</v>
      </c>
      <c r="L406" s="9">
        <v>11315.81</v>
      </c>
      <c r="IQ406" s="28"/>
      <c r="IR406" s="28"/>
    </row>
    <row r="407" s="27" customFormat="1" ht="23" customHeight="1" spans="1:252">
      <c r="A407" s="35" t="s">
        <v>371</v>
      </c>
      <c r="B407" s="35" t="s">
        <v>12</v>
      </c>
      <c r="C407" s="35" t="s">
        <v>12</v>
      </c>
      <c r="D407" s="40" t="s">
        <v>14</v>
      </c>
      <c r="E407" s="41">
        <v>1754.88</v>
      </c>
      <c r="G407" s="27" t="str">
        <f t="shared" si="23"/>
        <v>2240101</v>
      </c>
      <c r="H407" s="27">
        <f t="shared" si="24"/>
        <v>7</v>
      </c>
      <c r="I407" s="27">
        <f t="shared" si="25"/>
        <v>1754.88</v>
      </c>
      <c r="K407" s="27" t="s">
        <v>783</v>
      </c>
      <c r="L407" s="9">
        <v>11315.81</v>
      </c>
      <c r="IQ407" s="28"/>
      <c r="IR407" s="28"/>
    </row>
    <row r="408" s="27" customFormat="1" ht="23" customHeight="1" spans="1:252">
      <c r="A408" s="35" t="s">
        <v>371</v>
      </c>
      <c r="B408" s="35" t="s">
        <v>12</v>
      </c>
      <c r="C408" s="35" t="s">
        <v>38</v>
      </c>
      <c r="D408" s="40" t="s">
        <v>374</v>
      </c>
      <c r="E408" s="41">
        <v>65</v>
      </c>
      <c r="G408" s="27" t="str">
        <f t="shared" si="23"/>
        <v>2240106</v>
      </c>
      <c r="H408" s="27">
        <f t="shared" si="24"/>
        <v>7</v>
      </c>
      <c r="I408" s="27">
        <f t="shared" si="25"/>
        <v>65</v>
      </c>
      <c r="K408" s="27" t="s">
        <v>784</v>
      </c>
      <c r="L408" s="13">
        <v>2097.96</v>
      </c>
      <c r="IQ408" s="28"/>
      <c r="IR408" s="28"/>
    </row>
    <row r="409" s="27" customFormat="1" ht="23" customHeight="1" spans="1:252">
      <c r="A409" s="35" t="s">
        <v>371</v>
      </c>
      <c r="B409" s="35" t="s">
        <v>12</v>
      </c>
      <c r="C409" s="35" t="s">
        <v>29</v>
      </c>
      <c r="D409" s="40" t="s">
        <v>30</v>
      </c>
      <c r="E409" s="41">
        <v>788.98</v>
      </c>
      <c r="G409" s="27" t="str">
        <f t="shared" si="23"/>
        <v>2240150</v>
      </c>
      <c r="H409" s="27">
        <f t="shared" si="24"/>
        <v>7</v>
      </c>
      <c r="I409" s="27">
        <f t="shared" si="25"/>
        <v>788.98</v>
      </c>
      <c r="K409" s="27" t="s">
        <v>785</v>
      </c>
      <c r="L409" s="13">
        <v>258.9</v>
      </c>
      <c r="IQ409" s="28"/>
      <c r="IR409" s="28"/>
    </row>
    <row r="410" s="27" customFormat="1" ht="23" customHeight="1" spans="1:252">
      <c r="A410" s="35" t="s">
        <v>371</v>
      </c>
      <c r="B410" s="35" t="s">
        <v>12</v>
      </c>
      <c r="C410" s="35" t="s">
        <v>46</v>
      </c>
      <c r="D410" s="40" t="s">
        <v>375</v>
      </c>
      <c r="E410" s="41">
        <v>127.41</v>
      </c>
      <c r="G410" s="27" t="str">
        <f t="shared" si="23"/>
        <v>2240199</v>
      </c>
      <c r="H410" s="27">
        <f t="shared" si="24"/>
        <v>7</v>
      </c>
      <c r="I410" s="27">
        <f t="shared" si="25"/>
        <v>127.41</v>
      </c>
      <c r="K410" s="27" t="s">
        <v>786</v>
      </c>
      <c r="L410" s="13">
        <v>244.15</v>
      </c>
      <c r="IQ410" s="28"/>
      <c r="IR410" s="28"/>
    </row>
    <row r="411" s="27" customFormat="1" ht="23" customHeight="1" spans="1:252">
      <c r="A411" s="35" t="s">
        <v>371</v>
      </c>
      <c r="B411" s="35" t="s">
        <v>15</v>
      </c>
      <c r="C411" s="35"/>
      <c r="D411" s="40" t="s">
        <v>376</v>
      </c>
      <c r="E411" s="39">
        <f>SUM(E412)</f>
        <v>5656.09</v>
      </c>
      <c r="G411" s="27" t="str">
        <f t="shared" si="23"/>
        <v>22402</v>
      </c>
      <c r="H411" s="27">
        <f t="shared" si="24"/>
        <v>5</v>
      </c>
      <c r="I411" s="27">
        <f t="shared" si="25"/>
        <v>5656.09</v>
      </c>
      <c r="K411" s="27" t="s">
        <v>787</v>
      </c>
      <c r="L411" s="13">
        <v>1020.61</v>
      </c>
      <c r="IQ411" s="28"/>
      <c r="IR411" s="28"/>
    </row>
    <row r="412" s="27" customFormat="1" ht="23" customHeight="1" spans="1:252">
      <c r="A412" s="35" t="s">
        <v>371</v>
      </c>
      <c r="B412" s="35" t="s">
        <v>15</v>
      </c>
      <c r="C412" s="35" t="s">
        <v>12</v>
      </c>
      <c r="D412" s="40" t="s">
        <v>14</v>
      </c>
      <c r="E412" s="41">
        <v>5656.09</v>
      </c>
      <c r="G412" s="27" t="str">
        <f t="shared" si="23"/>
        <v>2240201</v>
      </c>
      <c r="H412" s="27">
        <f t="shared" si="24"/>
        <v>7</v>
      </c>
      <c r="I412" s="27">
        <f t="shared" si="25"/>
        <v>5656.09</v>
      </c>
      <c r="K412" s="27" t="s">
        <v>788</v>
      </c>
      <c r="L412" s="13">
        <v>7694.19</v>
      </c>
      <c r="IQ412" s="28"/>
      <c r="IR412" s="28"/>
    </row>
    <row r="413" s="27" customFormat="1" ht="23" customHeight="1" spans="1:252">
      <c r="A413" s="35" t="s">
        <v>371</v>
      </c>
      <c r="B413" s="35" t="s">
        <v>19</v>
      </c>
      <c r="C413" s="35"/>
      <c r="D413" s="40" t="s">
        <v>377</v>
      </c>
      <c r="E413" s="39">
        <f>SUM(E414:E415)</f>
        <v>132.59</v>
      </c>
      <c r="G413" s="27" t="str">
        <f t="shared" si="23"/>
        <v>22405</v>
      </c>
      <c r="H413" s="27">
        <f t="shared" si="24"/>
        <v>5</v>
      </c>
      <c r="I413" s="27">
        <f t="shared" si="25"/>
        <v>132.59</v>
      </c>
      <c r="K413" s="27" t="s">
        <v>347</v>
      </c>
      <c r="L413" s="9">
        <v>160</v>
      </c>
      <c r="IQ413" s="28"/>
      <c r="IR413" s="28"/>
    </row>
    <row r="414" s="27" customFormat="1" ht="23" customHeight="1" spans="1:252">
      <c r="A414" s="35" t="s">
        <v>371</v>
      </c>
      <c r="B414" s="35" t="s">
        <v>19</v>
      </c>
      <c r="C414" s="35" t="s">
        <v>12</v>
      </c>
      <c r="D414" s="40" t="s">
        <v>14</v>
      </c>
      <c r="E414" s="41">
        <v>117.39</v>
      </c>
      <c r="G414" s="27" t="str">
        <f t="shared" si="23"/>
        <v>2240501</v>
      </c>
      <c r="H414" s="27">
        <f t="shared" si="24"/>
        <v>7</v>
      </c>
      <c r="I414" s="27">
        <f t="shared" si="25"/>
        <v>117.39</v>
      </c>
      <c r="K414" s="27" t="s">
        <v>789</v>
      </c>
      <c r="L414" s="9">
        <v>160</v>
      </c>
      <c r="IQ414" s="28"/>
      <c r="IR414" s="28"/>
    </row>
    <row r="415" s="27" customFormat="1" ht="23" customHeight="1" spans="1:252">
      <c r="A415" s="35" t="s">
        <v>371</v>
      </c>
      <c r="B415" s="35" t="s">
        <v>19</v>
      </c>
      <c r="C415" s="35" t="s">
        <v>17</v>
      </c>
      <c r="D415" s="40" t="s">
        <v>378</v>
      </c>
      <c r="E415" s="41">
        <v>15.2</v>
      </c>
      <c r="G415" s="27" t="str">
        <f t="shared" si="23"/>
        <v>2240504</v>
      </c>
      <c r="H415" s="27">
        <f t="shared" si="24"/>
        <v>7</v>
      </c>
      <c r="I415" s="27">
        <f t="shared" si="25"/>
        <v>15.2</v>
      </c>
      <c r="K415" s="27" t="s">
        <v>790</v>
      </c>
      <c r="L415" s="13">
        <v>160</v>
      </c>
      <c r="IQ415" s="28"/>
      <c r="IR415" s="28"/>
    </row>
    <row r="416" s="27" customFormat="1" ht="23" customHeight="1" spans="1:252">
      <c r="A416" s="35" t="s">
        <v>371</v>
      </c>
      <c r="B416" s="35" t="s">
        <v>46</v>
      </c>
      <c r="C416" s="35"/>
      <c r="D416" s="40" t="s">
        <v>379</v>
      </c>
      <c r="E416" s="39">
        <f>SUM(E417)</f>
        <v>1430</v>
      </c>
      <c r="G416" s="27" t="str">
        <f t="shared" si="23"/>
        <v>22499</v>
      </c>
      <c r="H416" s="27">
        <f t="shared" si="24"/>
        <v>5</v>
      </c>
      <c r="I416" s="27">
        <f t="shared" si="25"/>
        <v>1430</v>
      </c>
      <c r="K416" s="27" t="s">
        <v>381</v>
      </c>
      <c r="L416" s="9">
        <v>20000</v>
      </c>
      <c r="IQ416" s="28"/>
      <c r="IR416" s="28"/>
    </row>
    <row r="417" s="27" customFormat="1" ht="23" customHeight="1" spans="1:252">
      <c r="A417" s="35" t="s">
        <v>371</v>
      </c>
      <c r="B417" s="35" t="s">
        <v>46</v>
      </c>
      <c r="C417" s="35" t="s">
        <v>46</v>
      </c>
      <c r="D417" s="40" t="s">
        <v>380</v>
      </c>
      <c r="E417" s="41">
        <v>1430</v>
      </c>
      <c r="G417" s="27" t="str">
        <f t="shared" si="23"/>
        <v>2249999</v>
      </c>
      <c r="H417" s="27">
        <f t="shared" si="24"/>
        <v>7</v>
      </c>
      <c r="I417" s="27">
        <f t="shared" si="25"/>
        <v>1430</v>
      </c>
      <c r="K417" s="27" t="s">
        <v>381</v>
      </c>
      <c r="L417" s="9">
        <v>20000</v>
      </c>
      <c r="IQ417" s="28"/>
      <c r="IR417" s="28"/>
    </row>
    <row r="418" s="27" customFormat="1" ht="23" customHeight="1" spans="1:252">
      <c r="A418" s="35" t="s">
        <v>381</v>
      </c>
      <c r="B418" s="35"/>
      <c r="C418" s="35"/>
      <c r="D418" s="40" t="s">
        <v>382</v>
      </c>
      <c r="E418" s="39">
        <f>E419</f>
        <v>20000</v>
      </c>
      <c r="G418" s="27" t="str">
        <f t="shared" si="23"/>
        <v>227</v>
      </c>
      <c r="H418" s="27">
        <f t="shared" si="24"/>
        <v>3</v>
      </c>
      <c r="I418" s="27">
        <f t="shared" si="25"/>
        <v>20000</v>
      </c>
      <c r="K418" s="27" t="s">
        <v>381</v>
      </c>
      <c r="L418" s="13">
        <v>20000</v>
      </c>
      <c r="IQ418" s="28"/>
      <c r="IR418" s="28"/>
    </row>
    <row r="419" s="27" customFormat="1" ht="23" customHeight="1" spans="1:252">
      <c r="A419" s="35" t="s">
        <v>381</v>
      </c>
      <c r="B419" s="35"/>
      <c r="C419" s="35"/>
      <c r="D419" s="40" t="s">
        <v>399</v>
      </c>
      <c r="E419" s="39">
        <f>SUM(E420)</f>
        <v>20000</v>
      </c>
      <c r="G419" s="27" t="str">
        <f t="shared" si="23"/>
        <v>227</v>
      </c>
      <c r="H419" s="27">
        <f t="shared" si="24"/>
        <v>3</v>
      </c>
      <c r="I419" s="27">
        <f t="shared" si="25"/>
        <v>20000</v>
      </c>
      <c r="K419" s="27" t="s">
        <v>383</v>
      </c>
      <c r="L419" s="9">
        <v>587.59</v>
      </c>
      <c r="IQ419" s="28"/>
      <c r="IR419" s="28"/>
    </row>
    <row r="420" s="27" customFormat="1" ht="23" customHeight="1" spans="1:252">
      <c r="A420" s="35" t="s">
        <v>381</v>
      </c>
      <c r="B420" s="35"/>
      <c r="C420" s="35"/>
      <c r="D420" s="40" t="s">
        <v>400</v>
      </c>
      <c r="E420" s="39">
        <v>20000</v>
      </c>
      <c r="G420" s="27" t="str">
        <f t="shared" si="23"/>
        <v>227</v>
      </c>
      <c r="H420" s="27">
        <f t="shared" si="24"/>
        <v>3</v>
      </c>
      <c r="I420" s="27">
        <f t="shared" si="25"/>
        <v>20000</v>
      </c>
      <c r="K420" s="27" t="s">
        <v>791</v>
      </c>
      <c r="L420" s="9">
        <v>587.59</v>
      </c>
      <c r="IQ420" s="28"/>
      <c r="IR420" s="28"/>
    </row>
    <row r="421" s="27" customFormat="1" ht="23" customHeight="1" spans="1:252">
      <c r="A421" s="35" t="s">
        <v>383</v>
      </c>
      <c r="B421" s="35"/>
      <c r="C421" s="35"/>
      <c r="D421" s="40" t="s">
        <v>384</v>
      </c>
      <c r="E421" s="39">
        <f>E422</f>
        <v>587.59</v>
      </c>
      <c r="G421" s="27" t="str">
        <f t="shared" si="23"/>
        <v>229</v>
      </c>
      <c r="H421" s="27">
        <f t="shared" si="24"/>
        <v>3</v>
      </c>
      <c r="I421" s="27">
        <f t="shared" si="25"/>
        <v>587.59</v>
      </c>
      <c r="K421" s="27" t="s">
        <v>792</v>
      </c>
      <c r="L421" s="13">
        <v>587.59</v>
      </c>
      <c r="IQ421" s="28"/>
      <c r="IR421" s="28"/>
    </row>
    <row r="422" s="27" customFormat="1" ht="23" customHeight="1" spans="1:252">
      <c r="A422" s="35" t="s">
        <v>383</v>
      </c>
      <c r="B422" s="35" t="s">
        <v>15</v>
      </c>
      <c r="C422" s="35"/>
      <c r="D422" s="40" t="s">
        <v>385</v>
      </c>
      <c r="E422" s="39">
        <f>SUM(E423)</f>
        <v>587.59</v>
      </c>
      <c r="G422" s="27" t="str">
        <f t="shared" si="23"/>
        <v>22902</v>
      </c>
      <c r="H422" s="27">
        <f t="shared" si="24"/>
        <v>5</v>
      </c>
      <c r="I422" s="27">
        <f t="shared" si="25"/>
        <v>587.59</v>
      </c>
      <c r="K422" s="27" t="s">
        <v>387</v>
      </c>
      <c r="L422" s="9">
        <v>67900</v>
      </c>
      <c r="IQ422" s="28"/>
      <c r="IR422" s="28"/>
    </row>
    <row r="423" s="27" customFormat="1" ht="23" customHeight="1" spans="1:252">
      <c r="A423" s="35" t="s">
        <v>383</v>
      </c>
      <c r="B423" s="35" t="s">
        <v>15</v>
      </c>
      <c r="C423" s="35" t="s">
        <v>12</v>
      </c>
      <c r="D423" s="40" t="s">
        <v>386</v>
      </c>
      <c r="E423" s="41">
        <v>587.59</v>
      </c>
      <c r="G423" s="27" t="str">
        <f t="shared" si="23"/>
        <v>2290201</v>
      </c>
      <c r="H423" s="27">
        <f t="shared" si="24"/>
        <v>7</v>
      </c>
      <c r="I423" s="27">
        <f t="shared" si="25"/>
        <v>587.59</v>
      </c>
      <c r="K423" s="27" t="s">
        <v>793</v>
      </c>
      <c r="L423" s="9">
        <v>67900</v>
      </c>
      <c r="IQ423" s="28"/>
      <c r="IR423" s="28"/>
    </row>
    <row r="424" s="27" customFormat="1" ht="23" customHeight="1" spans="1:252">
      <c r="A424" s="35" t="s">
        <v>387</v>
      </c>
      <c r="B424" s="35"/>
      <c r="C424" s="35"/>
      <c r="D424" s="40" t="s">
        <v>388</v>
      </c>
      <c r="E424" s="39">
        <f>E425</f>
        <v>67900</v>
      </c>
      <c r="G424" s="27" t="str">
        <f t="shared" si="23"/>
        <v>232</v>
      </c>
      <c r="H424" s="27">
        <f t="shared" si="24"/>
        <v>3</v>
      </c>
      <c r="I424" s="27">
        <f t="shared" si="25"/>
        <v>67900</v>
      </c>
      <c r="K424" s="27" t="s">
        <v>794</v>
      </c>
      <c r="L424" s="13">
        <v>67900</v>
      </c>
      <c r="IQ424" s="28"/>
      <c r="IR424" s="28"/>
    </row>
    <row r="425" s="27" customFormat="1" ht="23" customHeight="1" spans="1:252">
      <c r="A425" s="35" t="s">
        <v>387</v>
      </c>
      <c r="B425" s="35" t="s">
        <v>25</v>
      </c>
      <c r="C425" s="35"/>
      <c r="D425" s="40" t="s">
        <v>389</v>
      </c>
      <c r="E425" s="39">
        <f>SUM(E426)</f>
        <v>67900</v>
      </c>
      <c r="G425" s="27" t="str">
        <f t="shared" si="23"/>
        <v>23203</v>
      </c>
      <c r="H425" s="27">
        <f t="shared" si="24"/>
        <v>5</v>
      </c>
      <c r="I425" s="27">
        <f t="shared" si="25"/>
        <v>67900</v>
      </c>
      <c r="IQ425" s="28"/>
      <c r="IR425" s="28"/>
    </row>
    <row r="426" s="27" customFormat="1" ht="23" customHeight="1" spans="1:252">
      <c r="A426" s="35" t="s">
        <v>387</v>
      </c>
      <c r="B426" s="35" t="s">
        <v>25</v>
      </c>
      <c r="C426" s="35" t="s">
        <v>46</v>
      </c>
      <c r="D426" s="40" t="s">
        <v>390</v>
      </c>
      <c r="E426" s="41">
        <v>67900</v>
      </c>
      <c r="G426" s="27" t="str">
        <f t="shared" si="23"/>
        <v>2320399</v>
      </c>
      <c r="H426" s="27">
        <f t="shared" si="24"/>
        <v>7</v>
      </c>
      <c r="I426" s="27">
        <f t="shared" si="25"/>
        <v>67900</v>
      </c>
      <c r="IQ426" s="28"/>
      <c r="IR426" s="28"/>
    </row>
    <row r="429" spans="1:252">
      <c r="A429" s="14">
        <v>2010101</v>
      </c>
      <c r="B429">
        <v>1936.76</v>
      </c>
    </row>
    <row r="430" spans="1:252">
      <c r="A430" s="14">
        <v>2010102</v>
      </c>
      <c r="B430">
        <v>307.79</v>
      </c>
    </row>
    <row r="431" spans="1:252">
      <c r="A431" s="14">
        <v>2010104</v>
      </c>
      <c r="B431">
        <v>188.78</v>
      </c>
    </row>
    <row r="432" spans="1:252">
      <c r="A432" s="14">
        <v>2010105</v>
      </c>
      <c r="B432">
        <v>40</v>
      </c>
    </row>
    <row r="433" spans="1:2">
      <c r="A433" s="14">
        <v>2010108</v>
      </c>
      <c r="B433">
        <v>188.32</v>
      </c>
    </row>
    <row r="434" spans="1:2">
      <c r="A434" s="15">
        <v>20111</v>
      </c>
      <c r="B434">
        <v>8503.16</v>
      </c>
    </row>
    <row r="435" spans="1:2">
      <c r="A435" s="15">
        <v>2011101</v>
      </c>
      <c r="B435">
        <v>5266.91</v>
      </c>
    </row>
    <row r="436" spans="1:2">
      <c r="A436" s="15">
        <v>2011102</v>
      </c>
      <c r="B436">
        <v>878.73</v>
      </c>
    </row>
    <row r="437" spans="1:2">
      <c r="A437" s="15">
        <v>2011105</v>
      </c>
      <c r="B437">
        <v>164.99</v>
      </c>
    </row>
    <row r="438" spans="1:2">
      <c r="A438" s="15">
        <v>2011106</v>
      </c>
      <c r="B438">
        <v>550.53</v>
      </c>
    </row>
    <row r="439" spans="1:2">
      <c r="A439" s="15">
        <v>2011199</v>
      </c>
      <c r="B439">
        <v>1642</v>
      </c>
    </row>
    <row r="440" spans="1:2">
      <c r="A440" s="15">
        <v>20102</v>
      </c>
      <c r="B440">
        <v>2042.92</v>
      </c>
    </row>
    <row r="441" spans="1:2">
      <c r="A441" s="15">
        <v>2010201</v>
      </c>
      <c r="B441">
        <v>1466.81</v>
      </c>
    </row>
    <row r="442" spans="1:2">
      <c r="A442" s="15">
        <v>2010202</v>
      </c>
      <c r="B442">
        <v>438.77</v>
      </c>
    </row>
    <row r="443" spans="1:2">
      <c r="A443" s="15">
        <v>2010204</v>
      </c>
      <c r="B443">
        <v>137.34</v>
      </c>
    </row>
    <row r="444" spans="1:2">
      <c r="A444" s="15">
        <v>20103</v>
      </c>
      <c r="B444">
        <v>8576.01</v>
      </c>
    </row>
    <row r="445" spans="1:2">
      <c r="A445" s="15">
        <v>2010301</v>
      </c>
      <c r="B445">
        <v>4092.74</v>
      </c>
    </row>
    <row r="446" spans="1:2">
      <c r="A446" s="15">
        <v>2010302</v>
      </c>
      <c r="B446">
        <v>1507.13</v>
      </c>
    </row>
    <row r="447" spans="1:2">
      <c r="A447" s="15">
        <v>2010303</v>
      </c>
      <c r="B447">
        <v>101.08</v>
      </c>
    </row>
    <row r="448" spans="1:2">
      <c r="A448" s="15">
        <v>2010304</v>
      </c>
      <c r="B448">
        <v>156.49</v>
      </c>
    </row>
    <row r="449" spans="1:2">
      <c r="A449" s="15">
        <v>2010350</v>
      </c>
      <c r="B449">
        <v>2718.57</v>
      </c>
    </row>
    <row r="450" spans="1:2">
      <c r="A450" s="15">
        <v>20140</v>
      </c>
      <c r="B450">
        <v>1093.38</v>
      </c>
    </row>
    <row r="451" spans="1:2">
      <c r="A451" s="15">
        <v>2014001</v>
      </c>
      <c r="B451">
        <v>553.01</v>
      </c>
    </row>
    <row r="452" spans="1:2">
      <c r="A452" s="15">
        <v>2014004</v>
      </c>
      <c r="B452">
        <v>540.37</v>
      </c>
    </row>
    <row r="453" spans="1:2">
      <c r="A453" s="15">
        <v>20105</v>
      </c>
      <c r="B453">
        <v>6014.42</v>
      </c>
    </row>
    <row r="454" spans="1:2">
      <c r="A454" s="15">
        <v>2010501</v>
      </c>
      <c r="B454">
        <v>1023.92</v>
      </c>
    </row>
    <row r="455" spans="1:2">
      <c r="A455" s="15">
        <v>2010504</v>
      </c>
      <c r="B455">
        <v>4500</v>
      </c>
    </row>
    <row r="456" spans="1:2">
      <c r="A456" s="15">
        <v>2010505</v>
      </c>
      <c r="B456">
        <v>118.75</v>
      </c>
    </row>
    <row r="457" spans="1:2">
      <c r="A457" s="15">
        <v>2010507</v>
      </c>
      <c r="B457">
        <v>100</v>
      </c>
    </row>
    <row r="458" spans="1:2">
      <c r="A458" s="15">
        <v>2010508</v>
      </c>
      <c r="B458">
        <v>271.75</v>
      </c>
    </row>
    <row r="459" spans="1:2">
      <c r="A459" s="15">
        <v>20106</v>
      </c>
      <c r="B459">
        <v>6316.15</v>
      </c>
    </row>
    <row r="460" spans="1:2">
      <c r="A460" s="15">
        <v>2010601</v>
      </c>
      <c r="B460">
        <v>3630.45</v>
      </c>
    </row>
    <row r="461" spans="1:2">
      <c r="A461" s="15">
        <v>2010602</v>
      </c>
      <c r="B461">
        <v>2685.7</v>
      </c>
    </row>
    <row r="462" spans="1:2">
      <c r="A462" s="15">
        <v>20108</v>
      </c>
      <c r="B462">
        <v>2574.88</v>
      </c>
    </row>
    <row r="463" spans="1:2">
      <c r="A463" s="15">
        <v>2010801</v>
      </c>
      <c r="B463">
        <v>1564.27</v>
      </c>
    </row>
    <row r="464" spans="1:2">
      <c r="A464" s="15">
        <v>2010804</v>
      </c>
      <c r="B464">
        <v>1010.61</v>
      </c>
    </row>
    <row r="465" spans="1:2">
      <c r="A465" s="15">
        <v>20132</v>
      </c>
      <c r="B465">
        <v>2594.52</v>
      </c>
    </row>
    <row r="466" spans="1:2">
      <c r="A466" s="15">
        <v>2013201</v>
      </c>
      <c r="B466">
        <v>1658.08</v>
      </c>
    </row>
    <row r="467" spans="1:2">
      <c r="A467" s="15">
        <v>2013202</v>
      </c>
      <c r="B467">
        <v>817.75</v>
      </c>
    </row>
    <row r="468" spans="1:2">
      <c r="A468" s="15">
        <v>2013299</v>
      </c>
      <c r="B468">
        <v>118.69</v>
      </c>
    </row>
    <row r="469" spans="1:2">
      <c r="A469" s="15">
        <v>20138</v>
      </c>
      <c r="B469">
        <v>10636.72</v>
      </c>
    </row>
    <row r="470" spans="1:2">
      <c r="A470" s="15">
        <v>2013801</v>
      </c>
      <c r="B470">
        <v>7374.85</v>
      </c>
    </row>
    <row r="471" spans="1:2">
      <c r="A471" s="15">
        <v>2013802</v>
      </c>
      <c r="B471">
        <v>265.64</v>
      </c>
    </row>
    <row r="472" spans="1:2">
      <c r="A472" s="15">
        <v>2013804</v>
      </c>
      <c r="B472">
        <v>23.09</v>
      </c>
    </row>
    <row r="473" spans="1:2">
      <c r="A473" s="15">
        <v>2013805</v>
      </c>
      <c r="B473">
        <v>421.89</v>
      </c>
    </row>
    <row r="474" spans="1:2">
      <c r="A474" s="15">
        <v>2013810</v>
      </c>
      <c r="B474">
        <v>122.6</v>
      </c>
    </row>
    <row r="475" spans="1:2">
      <c r="A475" s="15">
        <v>2013816</v>
      </c>
      <c r="B475">
        <v>23.09</v>
      </c>
    </row>
    <row r="476" spans="1:2">
      <c r="A476" s="15">
        <v>2013850</v>
      </c>
      <c r="B476">
        <v>2405.56</v>
      </c>
    </row>
    <row r="477" spans="1:2">
      <c r="A477" s="15">
        <v>20141</v>
      </c>
      <c r="B477">
        <v>1886.65</v>
      </c>
    </row>
    <row r="478" spans="1:2">
      <c r="A478" s="15">
        <v>2014101</v>
      </c>
      <c r="B478">
        <v>969.05</v>
      </c>
    </row>
    <row r="479" spans="1:2">
      <c r="A479" s="15">
        <v>2014102</v>
      </c>
      <c r="B479">
        <v>917.6</v>
      </c>
    </row>
    <row r="480" spans="1:2">
      <c r="A480" s="15">
        <v>20123</v>
      </c>
      <c r="B480">
        <v>15.95</v>
      </c>
    </row>
    <row r="481" spans="1:2">
      <c r="A481" s="15">
        <v>2012304</v>
      </c>
      <c r="B481">
        <v>15.95</v>
      </c>
    </row>
    <row r="482" spans="1:2">
      <c r="A482" s="15">
        <v>20134</v>
      </c>
      <c r="B482">
        <v>883.77</v>
      </c>
    </row>
    <row r="483" spans="1:2">
      <c r="A483" s="15">
        <v>2013401</v>
      </c>
      <c r="B483">
        <v>494.87</v>
      </c>
    </row>
    <row r="484" spans="1:2">
      <c r="A484" s="15">
        <v>2013402</v>
      </c>
      <c r="B484">
        <v>125.05</v>
      </c>
    </row>
    <row r="485" spans="1:2">
      <c r="A485" s="15">
        <v>2013404</v>
      </c>
      <c r="B485">
        <v>242.95</v>
      </c>
    </row>
    <row r="486" spans="1:2">
      <c r="A486" s="15">
        <v>2013405</v>
      </c>
      <c r="B486">
        <v>13.3</v>
      </c>
    </row>
    <row r="487" spans="1:2">
      <c r="A487" s="15">
        <v>2013499</v>
      </c>
      <c r="B487">
        <v>7.6</v>
      </c>
    </row>
    <row r="488" spans="1:2">
      <c r="A488" s="15">
        <v>20129</v>
      </c>
      <c r="B488">
        <v>3002.28</v>
      </c>
    </row>
    <row r="489" spans="1:2">
      <c r="A489" s="15">
        <v>2012901</v>
      </c>
      <c r="B489">
        <v>1769.27</v>
      </c>
    </row>
    <row r="490" spans="1:2">
      <c r="A490" s="15">
        <v>2012902</v>
      </c>
      <c r="B490">
        <v>475.3</v>
      </c>
    </row>
    <row r="491" spans="1:2">
      <c r="A491" s="15">
        <v>2012950</v>
      </c>
      <c r="B491">
        <v>656.51</v>
      </c>
    </row>
    <row r="492" spans="1:2">
      <c r="A492" s="15">
        <v>2012999</v>
      </c>
      <c r="B492">
        <v>101.2</v>
      </c>
    </row>
    <row r="493" spans="1:2">
      <c r="A493" s="15">
        <v>20131</v>
      </c>
      <c r="B493">
        <v>7581.9</v>
      </c>
    </row>
    <row r="494" spans="1:2">
      <c r="A494" s="15">
        <v>2013101</v>
      </c>
      <c r="B494">
        <v>5573.49</v>
      </c>
    </row>
    <row r="495" spans="1:2">
      <c r="A495" s="15">
        <v>2013102</v>
      </c>
      <c r="B495">
        <v>669.1</v>
      </c>
    </row>
    <row r="496" spans="1:2">
      <c r="A496" s="15">
        <v>2013199</v>
      </c>
      <c r="B496">
        <v>1339.31</v>
      </c>
    </row>
    <row r="497" spans="1:2">
      <c r="A497" s="15">
        <v>20126</v>
      </c>
      <c r="B497">
        <v>552.83</v>
      </c>
    </row>
    <row r="498" spans="1:2">
      <c r="A498" s="15">
        <v>2012601</v>
      </c>
      <c r="B498">
        <v>485.95</v>
      </c>
    </row>
    <row r="499" spans="1:2">
      <c r="A499" s="15">
        <v>2012604</v>
      </c>
      <c r="B499">
        <v>66.88</v>
      </c>
    </row>
    <row r="500" spans="1:2">
      <c r="A500" s="15">
        <v>20199</v>
      </c>
      <c r="B500">
        <v>7925.9</v>
      </c>
    </row>
    <row r="501" spans="1:2">
      <c r="A501" s="15">
        <v>2019999</v>
      </c>
      <c r="B501">
        <v>7925.9</v>
      </c>
    </row>
    <row r="502" spans="1:2">
      <c r="A502" s="15">
        <v>20128</v>
      </c>
      <c r="B502">
        <v>1199.63</v>
      </c>
    </row>
    <row r="503" spans="1:2">
      <c r="A503" s="15">
        <v>2012801</v>
      </c>
      <c r="B503">
        <v>986.19</v>
      </c>
    </row>
    <row r="504" spans="1:2">
      <c r="A504" s="15">
        <v>2012802</v>
      </c>
      <c r="B504">
        <v>200.64</v>
      </c>
    </row>
    <row r="505" spans="1:2">
      <c r="A505" s="15">
        <v>2012899</v>
      </c>
      <c r="B505">
        <v>12.8</v>
      </c>
    </row>
    <row r="506" spans="1:2">
      <c r="A506" s="15">
        <v>20139</v>
      </c>
      <c r="B506">
        <v>1586.04</v>
      </c>
    </row>
    <row r="507" spans="1:2">
      <c r="A507" s="15">
        <v>2013901</v>
      </c>
      <c r="B507">
        <v>466.44</v>
      </c>
    </row>
    <row r="508" spans="1:2">
      <c r="A508" s="15">
        <v>2013902</v>
      </c>
      <c r="B508">
        <v>1119.6</v>
      </c>
    </row>
    <row r="509" spans="1:2">
      <c r="A509" s="15">
        <v>20133</v>
      </c>
      <c r="B509">
        <v>1351.15</v>
      </c>
    </row>
    <row r="510" spans="1:2">
      <c r="A510" s="15">
        <v>2013301</v>
      </c>
      <c r="B510">
        <v>930.18</v>
      </c>
    </row>
    <row r="511" spans="1:2">
      <c r="A511" s="15">
        <v>2013302</v>
      </c>
      <c r="B511">
        <v>356.55</v>
      </c>
    </row>
    <row r="512" spans="1:2">
      <c r="A512" s="15">
        <v>2013350</v>
      </c>
      <c r="B512">
        <v>60.62</v>
      </c>
    </row>
    <row r="513" spans="1:2">
      <c r="A513" s="15">
        <v>2013399</v>
      </c>
      <c r="B513">
        <v>3.8</v>
      </c>
    </row>
    <row r="514" spans="1:2">
      <c r="A514" s="15">
        <v>20137</v>
      </c>
      <c r="B514">
        <v>594.22</v>
      </c>
    </row>
    <row r="515" spans="1:2">
      <c r="A515" s="15">
        <v>2013701</v>
      </c>
      <c r="B515">
        <v>358.96</v>
      </c>
    </row>
    <row r="516" spans="1:2">
      <c r="A516" s="15">
        <v>2013702</v>
      </c>
      <c r="B516">
        <v>204.06</v>
      </c>
    </row>
    <row r="517" spans="1:2">
      <c r="A517" s="15">
        <v>2013799</v>
      </c>
      <c r="B517">
        <v>31.2</v>
      </c>
    </row>
    <row r="518" spans="1:2">
      <c r="A518" s="15">
        <v>20113</v>
      </c>
      <c r="B518">
        <v>1589.17</v>
      </c>
    </row>
    <row r="519" spans="1:2">
      <c r="A519" s="15">
        <v>2011301</v>
      </c>
      <c r="B519">
        <v>1554.51</v>
      </c>
    </row>
    <row r="520" spans="1:2">
      <c r="A520" s="15">
        <v>2011302</v>
      </c>
      <c r="B520">
        <v>7.6</v>
      </c>
    </row>
    <row r="521" spans="1:2">
      <c r="A521" s="15">
        <v>2011308</v>
      </c>
      <c r="B521">
        <v>20.9</v>
      </c>
    </row>
    <row r="522" spans="1:2">
      <c r="A522" s="15">
        <v>2011399</v>
      </c>
      <c r="B522">
        <v>6.16</v>
      </c>
    </row>
    <row r="523" spans="1:2">
      <c r="A523" s="15">
        <v>20104</v>
      </c>
      <c r="B523">
        <v>3525.19</v>
      </c>
    </row>
    <row r="524" spans="1:2">
      <c r="A524" s="15">
        <v>2010401</v>
      </c>
      <c r="B524">
        <v>2980.7</v>
      </c>
    </row>
    <row r="525" spans="1:2">
      <c r="A525" s="15">
        <v>2010402</v>
      </c>
      <c r="B525">
        <v>377.7</v>
      </c>
    </row>
    <row r="526" spans="1:2">
      <c r="A526" s="15">
        <v>2010450</v>
      </c>
      <c r="B526">
        <v>166.79</v>
      </c>
    </row>
    <row r="527" spans="1:2">
      <c r="A527" s="15">
        <v>20107</v>
      </c>
      <c r="B527">
        <v>12082</v>
      </c>
    </row>
    <row r="528" spans="1:2">
      <c r="A528" s="15">
        <v>2010710</v>
      </c>
      <c r="B528">
        <v>12082</v>
      </c>
    </row>
    <row r="529" spans="1:2">
      <c r="A529" s="15">
        <v>20136</v>
      </c>
      <c r="B529">
        <v>40</v>
      </c>
    </row>
    <row r="530" spans="1:2">
      <c r="A530" s="15">
        <v>2013602</v>
      </c>
      <c r="B530">
        <v>40</v>
      </c>
    </row>
    <row r="531" spans="1:2">
      <c r="A531" s="15">
        <v>208</v>
      </c>
      <c r="B531">
        <v>129940.104213</v>
      </c>
    </row>
    <row r="532" spans="1:2">
      <c r="A532" s="15">
        <v>20805</v>
      </c>
      <c r="B532">
        <v>87616.714213</v>
      </c>
    </row>
    <row r="533" spans="1:2">
      <c r="A533" s="15">
        <v>2080505</v>
      </c>
      <c r="B533">
        <v>35111.796142</v>
      </c>
    </row>
    <row r="534" spans="1:2">
      <c r="A534" s="15">
        <v>2080506</v>
      </c>
      <c r="B534">
        <v>15996.918071</v>
      </c>
    </row>
    <row r="535" spans="1:2">
      <c r="A535" s="15">
        <v>2080507</v>
      </c>
      <c r="B535">
        <v>35500</v>
      </c>
    </row>
    <row r="536" spans="1:2">
      <c r="A536" s="15">
        <v>2080599</v>
      </c>
      <c r="B536">
        <v>1008</v>
      </c>
    </row>
    <row r="537" spans="1:2">
      <c r="A537" s="15">
        <v>20899</v>
      </c>
      <c r="B537">
        <v>2085.86</v>
      </c>
    </row>
    <row r="538" spans="1:2">
      <c r="A538" s="15">
        <v>2089999</v>
      </c>
      <c r="B538">
        <v>2085.86</v>
      </c>
    </row>
    <row r="539" spans="1:2">
      <c r="A539" s="15">
        <v>20802</v>
      </c>
      <c r="B539">
        <v>1791.26</v>
      </c>
    </row>
    <row r="540" spans="1:2">
      <c r="A540" s="15">
        <v>2080201</v>
      </c>
      <c r="B540">
        <v>1342.77</v>
      </c>
    </row>
    <row r="541" spans="1:2">
      <c r="A541" s="15">
        <v>2080202</v>
      </c>
      <c r="B541">
        <v>307.51</v>
      </c>
    </row>
    <row r="542" spans="1:2">
      <c r="A542" s="15">
        <v>2080299</v>
      </c>
      <c r="B542">
        <v>140.98</v>
      </c>
    </row>
    <row r="543" spans="1:2">
      <c r="A543" s="15">
        <v>20820</v>
      </c>
      <c r="B543">
        <v>479.6</v>
      </c>
    </row>
    <row r="544" spans="1:2">
      <c r="A544" s="15">
        <v>2082002</v>
      </c>
      <c r="B544">
        <v>479.6</v>
      </c>
    </row>
    <row r="545" spans="1:2">
      <c r="A545" s="15">
        <v>20810</v>
      </c>
      <c r="B545">
        <v>2709.89</v>
      </c>
    </row>
    <row r="546" spans="1:2">
      <c r="A546" s="15">
        <v>2081002</v>
      </c>
      <c r="B546">
        <v>24.32</v>
      </c>
    </row>
    <row r="547" spans="1:2">
      <c r="A547" s="15">
        <v>2081004</v>
      </c>
      <c r="B547">
        <v>917.89</v>
      </c>
    </row>
    <row r="548" spans="1:2">
      <c r="A548" s="15">
        <v>2081005</v>
      </c>
      <c r="B548">
        <v>1767.68</v>
      </c>
    </row>
    <row r="549" spans="1:2">
      <c r="A549" s="15">
        <v>20808</v>
      </c>
      <c r="B549">
        <v>4266</v>
      </c>
    </row>
    <row r="550" spans="1:2">
      <c r="A550" s="15">
        <v>2080899</v>
      </c>
      <c r="B550">
        <v>4266</v>
      </c>
    </row>
    <row r="551" spans="1:2">
      <c r="A551" s="15">
        <v>20801</v>
      </c>
      <c r="B551">
        <v>10643.06</v>
      </c>
    </row>
    <row r="552" spans="1:2">
      <c r="A552" s="15">
        <v>2080101</v>
      </c>
      <c r="B552">
        <v>2507.2</v>
      </c>
    </row>
    <row r="553" spans="1:2">
      <c r="A553" s="15">
        <v>2080102</v>
      </c>
      <c r="B553">
        <v>102.05</v>
      </c>
    </row>
    <row r="554" spans="1:2">
      <c r="A554" s="15">
        <v>2080106</v>
      </c>
      <c r="B554">
        <v>623.93</v>
      </c>
    </row>
    <row r="555" spans="1:2">
      <c r="A555" s="15">
        <v>2080109</v>
      </c>
      <c r="B555">
        <v>1298.97</v>
      </c>
    </row>
    <row r="556" spans="1:2">
      <c r="A556" s="15">
        <v>2080110</v>
      </c>
      <c r="B556">
        <v>304.91</v>
      </c>
    </row>
    <row r="557" spans="1:2">
      <c r="A557" s="15">
        <v>2080113</v>
      </c>
      <c r="B557">
        <v>6.84</v>
      </c>
    </row>
    <row r="558" spans="1:2">
      <c r="A558" s="15">
        <v>2080199</v>
      </c>
      <c r="B558">
        <v>5799.16</v>
      </c>
    </row>
    <row r="559" spans="1:2">
      <c r="A559" s="15">
        <v>20811</v>
      </c>
      <c r="B559">
        <v>2662.58</v>
      </c>
    </row>
    <row r="560" spans="1:2">
      <c r="A560" s="15">
        <v>2081101</v>
      </c>
      <c r="B560">
        <v>580.8</v>
      </c>
    </row>
    <row r="561" spans="1:2">
      <c r="A561" s="15">
        <v>2081104</v>
      </c>
      <c r="B561">
        <v>43.78</v>
      </c>
    </row>
    <row r="562" spans="1:2">
      <c r="A562" s="15">
        <v>2081107</v>
      </c>
      <c r="B562">
        <v>270</v>
      </c>
    </row>
    <row r="563" spans="1:2">
      <c r="A563" s="15">
        <v>2081199</v>
      </c>
      <c r="B563">
        <v>1768</v>
      </c>
    </row>
    <row r="564" spans="1:2">
      <c r="A564" s="15">
        <v>20828</v>
      </c>
      <c r="B564">
        <v>1597.48</v>
      </c>
    </row>
    <row r="565" spans="1:2">
      <c r="A565" s="15">
        <v>2082801</v>
      </c>
      <c r="B565">
        <v>826.2</v>
      </c>
    </row>
    <row r="566" spans="1:2">
      <c r="A566" s="15">
        <v>2082805</v>
      </c>
      <c r="B566">
        <v>434.18</v>
      </c>
    </row>
    <row r="567" spans="1:2">
      <c r="A567" s="15">
        <v>2082899</v>
      </c>
      <c r="B567">
        <v>337.1</v>
      </c>
    </row>
    <row r="568" spans="1:2">
      <c r="A568" s="15">
        <v>20809</v>
      </c>
      <c r="B568">
        <v>5886.5</v>
      </c>
    </row>
    <row r="569" spans="1:2">
      <c r="A569" s="15">
        <v>2080902</v>
      </c>
      <c r="B569">
        <v>359.1</v>
      </c>
    </row>
    <row r="570" spans="1:2">
      <c r="A570" s="15">
        <v>2080903</v>
      </c>
      <c r="B570">
        <v>801.4</v>
      </c>
    </row>
    <row r="571" spans="1:2">
      <c r="A571" s="15">
        <v>2080999</v>
      </c>
      <c r="B571">
        <v>4726</v>
      </c>
    </row>
    <row r="572" spans="1:2">
      <c r="A572" s="15">
        <v>20827</v>
      </c>
      <c r="B572">
        <v>4301.16</v>
      </c>
    </row>
    <row r="573" spans="1:2">
      <c r="A573" s="15">
        <v>2082702</v>
      </c>
      <c r="B573">
        <v>21.16</v>
      </c>
    </row>
    <row r="574" spans="1:2">
      <c r="A574" s="15">
        <v>2082799</v>
      </c>
      <c r="B574">
        <v>4280</v>
      </c>
    </row>
    <row r="575" spans="1:2">
      <c r="A575" s="15">
        <v>20807</v>
      </c>
      <c r="B575">
        <v>1250</v>
      </c>
    </row>
    <row r="576" spans="1:2">
      <c r="A576" s="15">
        <v>2080799</v>
      </c>
      <c r="B576">
        <v>1250</v>
      </c>
    </row>
    <row r="577" spans="1:2">
      <c r="A577" s="15">
        <v>20819</v>
      </c>
      <c r="B577">
        <v>4350</v>
      </c>
    </row>
    <row r="578" spans="1:2">
      <c r="A578" s="15">
        <v>2081901</v>
      </c>
      <c r="B578">
        <v>4350</v>
      </c>
    </row>
    <row r="579" spans="1:2">
      <c r="A579" s="15">
        <v>20826</v>
      </c>
      <c r="B579">
        <v>300</v>
      </c>
    </row>
    <row r="580" spans="1:2">
      <c r="A580" s="15">
        <v>2082699</v>
      </c>
      <c r="B580">
        <v>300</v>
      </c>
    </row>
    <row r="581" spans="1:2">
      <c r="A581" s="15">
        <v>210</v>
      </c>
      <c r="B581">
        <v>64781.295787</v>
      </c>
    </row>
    <row r="582" spans="1:2">
      <c r="A582" s="15">
        <v>21011</v>
      </c>
      <c r="B582">
        <v>24563.405787</v>
      </c>
    </row>
    <row r="583" spans="1:2">
      <c r="A583" s="15">
        <v>2101101</v>
      </c>
      <c r="B583">
        <v>7858.06</v>
      </c>
    </row>
    <row r="584" spans="1:2">
      <c r="A584" s="15">
        <v>2101102</v>
      </c>
      <c r="B584">
        <v>2772.465787</v>
      </c>
    </row>
    <row r="585" spans="1:2">
      <c r="A585" s="15">
        <v>2101103</v>
      </c>
      <c r="B585">
        <v>544.11</v>
      </c>
    </row>
    <row r="586" spans="1:2">
      <c r="A586" s="15">
        <v>2101199</v>
      </c>
      <c r="B586">
        <v>13388.77</v>
      </c>
    </row>
    <row r="587" spans="1:2">
      <c r="A587" s="15">
        <v>21001</v>
      </c>
      <c r="B587">
        <v>2473.15</v>
      </c>
    </row>
    <row r="588" spans="1:2">
      <c r="A588" s="15">
        <v>2100101</v>
      </c>
      <c r="B588">
        <v>1955.63</v>
      </c>
    </row>
    <row r="589" spans="1:2">
      <c r="A589" s="15">
        <v>2100199</v>
      </c>
      <c r="B589">
        <v>517.52</v>
      </c>
    </row>
    <row r="590" spans="1:2">
      <c r="A590" s="15">
        <v>21004</v>
      </c>
      <c r="B590">
        <v>12683.25</v>
      </c>
    </row>
    <row r="591" spans="1:2">
      <c r="A591" s="15">
        <v>2100401</v>
      </c>
      <c r="B591">
        <v>2724.67</v>
      </c>
    </row>
    <row r="592" spans="1:2">
      <c r="A592" s="15">
        <v>2100402</v>
      </c>
      <c r="B592">
        <v>406.44</v>
      </c>
    </row>
    <row r="593" spans="1:2">
      <c r="A593" s="15">
        <v>2100403</v>
      </c>
      <c r="B593">
        <v>1194.56</v>
      </c>
    </row>
    <row r="594" spans="1:2">
      <c r="A594" s="15">
        <v>2100406</v>
      </c>
      <c r="B594">
        <v>4490.38</v>
      </c>
    </row>
    <row r="595" spans="1:2">
      <c r="A595" s="15">
        <v>2100408</v>
      </c>
      <c r="B595">
        <v>2000</v>
      </c>
    </row>
    <row r="596" spans="1:2">
      <c r="A596" s="15">
        <v>2100409</v>
      </c>
      <c r="B596">
        <v>419.6</v>
      </c>
    </row>
    <row r="597" spans="1:2">
      <c r="A597" s="15">
        <v>2100410</v>
      </c>
      <c r="B597">
        <v>1000</v>
      </c>
    </row>
    <row r="598" spans="1:2">
      <c r="A598" s="15">
        <v>2100499</v>
      </c>
      <c r="B598">
        <v>447.6</v>
      </c>
    </row>
    <row r="599" spans="1:2">
      <c r="A599" s="15">
        <v>21007</v>
      </c>
      <c r="B599">
        <v>6115</v>
      </c>
    </row>
    <row r="600" spans="1:2">
      <c r="A600" s="15">
        <v>2100717</v>
      </c>
      <c r="B600">
        <v>1112</v>
      </c>
    </row>
    <row r="601" spans="1:2">
      <c r="A601" s="15">
        <v>2100799</v>
      </c>
      <c r="B601">
        <v>5003</v>
      </c>
    </row>
    <row r="602" spans="1:2">
      <c r="A602" s="15">
        <v>21002</v>
      </c>
      <c r="B602">
        <v>9904.21</v>
      </c>
    </row>
    <row r="603" spans="1:2">
      <c r="A603" s="15">
        <v>2100201</v>
      </c>
      <c r="B603">
        <v>4414.21</v>
      </c>
    </row>
    <row r="604" spans="1:2">
      <c r="A604" s="15">
        <v>2100202</v>
      </c>
      <c r="B604">
        <v>816.62</v>
      </c>
    </row>
    <row r="605" spans="1:2">
      <c r="A605" s="15">
        <v>2100203</v>
      </c>
      <c r="B605">
        <v>2485.41</v>
      </c>
    </row>
    <row r="606" spans="1:2">
      <c r="A606" s="15">
        <v>2100205</v>
      </c>
      <c r="B606">
        <v>2187.97</v>
      </c>
    </row>
    <row r="607" spans="1:2">
      <c r="A607" s="15">
        <v>21015</v>
      </c>
      <c r="B607">
        <v>1528.07</v>
      </c>
    </row>
    <row r="608" spans="1:2">
      <c r="A608" s="15">
        <v>2101501</v>
      </c>
      <c r="B608">
        <v>834.54</v>
      </c>
    </row>
    <row r="609" spans="1:2">
      <c r="A609" s="15">
        <v>2101502</v>
      </c>
      <c r="B609">
        <v>594.03</v>
      </c>
    </row>
    <row r="610" spans="1:2">
      <c r="A610" s="15">
        <v>2101550</v>
      </c>
      <c r="B610">
        <v>95.5</v>
      </c>
    </row>
    <row r="611" spans="1:2">
      <c r="A611" s="15">
        <v>2101599</v>
      </c>
      <c r="B611">
        <v>4</v>
      </c>
    </row>
    <row r="612" spans="1:2">
      <c r="A612" s="15">
        <v>21012</v>
      </c>
      <c r="B612">
        <v>7000</v>
      </c>
    </row>
    <row r="613" spans="1:2">
      <c r="A613" s="15">
        <v>2101201</v>
      </c>
      <c r="B613">
        <v>7000</v>
      </c>
    </row>
    <row r="614" spans="1:2">
      <c r="A614" s="15">
        <v>21019</v>
      </c>
      <c r="B614">
        <v>260</v>
      </c>
    </row>
    <row r="615" spans="1:2">
      <c r="A615" s="15">
        <v>2101902</v>
      </c>
      <c r="B615">
        <v>260</v>
      </c>
    </row>
    <row r="616" spans="1:2">
      <c r="A616" s="15">
        <v>21099</v>
      </c>
      <c r="B616">
        <v>254.21</v>
      </c>
    </row>
    <row r="617" spans="1:2">
      <c r="A617" s="15">
        <v>2109999</v>
      </c>
      <c r="B617">
        <v>254.21</v>
      </c>
    </row>
    <row r="618" spans="1:2">
      <c r="A618" s="15">
        <v>221</v>
      </c>
      <c r="B618">
        <v>23219.09</v>
      </c>
    </row>
    <row r="619" spans="1:2">
      <c r="A619" s="15">
        <v>22102</v>
      </c>
      <c r="B619">
        <v>15911.49</v>
      </c>
    </row>
    <row r="620" spans="1:2">
      <c r="A620" s="15">
        <v>2210201</v>
      </c>
      <c r="B620">
        <v>15911.49</v>
      </c>
    </row>
    <row r="621" spans="1:2">
      <c r="A621" s="15">
        <v>22101</v>
      </c>
      <c r="B621">
        <v>3823.66</v>
      </c>
    </row>
    <row r="622" spans="1:2">
      <c r="A622" s="15">
        <v>2210199</v>
      </c>
      <c r="B622">
        <v>3823.66</v>
      </c>
    </row>
    <row r="623" spans="1:2">
      <c r="A623" s="15">
        <v>22103</v>
      </c>
      <c r="B623">
        <v>3483.94</v>
      </c>
    </row>
    <row r="624" spans="1:2">
      <c r="A624" s="15">
        <v>2210302</v>
      </c>
      <c r="B624">
        <v>3483.94</v>
      </c>
    </row>
    <row r="625" spans="1:2">
      <c r="A625" s="15">
        <v>203</v>
      </c>
      <c r="B625">
        <v>5836.5</v>
      </c>
    </row>
    <row r="626" spans="1:2">
      <c r="A626" s="15">
        <v>20306</v>
      </c>
      <c r="B626">
        <v>5195.5</v>
      </c>
    </row>
    <row r="627" spans="1:2">
      <c r="A627" s="15">
        <v>2030603</v>
      </c>
      <c r="B627">
        <v>695.5</v>
      </c>
    </row>
    <row r="628" spans="1:2">
      <c r="A628" s="15">
        <v>2030699</v>
      </c>
      <c r="B628">
        <v>4500</v>
      </c>
    </row>
    <row r="629" spans="1:2">
      <c r="A629" s="15">
        <v>20399</v>
      </c>
      <c r="B629">
        <v>641</v>
      </c>
    </row>
    <row r="630" spans="1:2">
      <c r="A630" s="15">
        <v>2039999</v>
      </c>
      <c r="B630">
        <v>641</v>
      </c>
    </row>
    <row r="631" spans="1:2">
      <c r="A631" s="15">
        <v>205</v>
      </c>
      <c r="B631">
        <v>176039.67</v>
      </c>
    </row>
    <row r="632" spans="1:2">
      <c r="A632" s="15">
        <v>20502</v>
      </c>
      <c r="B632">
        <v>94029.35</v>
      </c>
    </row>
    <row r="633" spans="1:2">
      <c r="A633" s="15">
        <v>2050201</v>
      </c>
      <c r="B633">
        <v>4303.81</v>
      </c>
    </row>
    <row r="634" spans="1:2">
      <c r="A634" s="15">
        <v>2050202</v>
      </c>
      <c r="B634">
        <v>5983.54</v>
      </c>
    </row>
    <row r="635" spans="1:2">
      <c r="A635" s="15">
        <v>2050203</v>
      </c>
      <c r="B635">
        <v>32413.47</v>
      </c>
    </row>
    <row r="636" spans="1:2">
      <c r="A636" s="15">
        <v>2050204</v>
      </c>
      <c r="B636">
        <v>44910.13</v>
      </c>
    </row>
    <row r="637" spans="1:2">
      <c r="A637" s="15">
        <v>2050205</v>
      </c>
      <c r="B637">
        <v>919</v>
      </c>
    </row>
    <row r="638" spans="1:2">
      <c r="A638" s="15">
        <v>2050299</v>
      </c>
      <c r="B638">
        <v>5499.4</v>
      </c>
    </row>
    <row r="639" spans="1:2">
      <c r="A639" s="15">
        <v>20508</v>
      </c>
      <c r="B639">
        <v>2290.42</v>
      </c>
    </row>
    <row r="640" spans="1:2">
      <c r="A640" s="15">
        <v>2050802</v>
      </c>
      <c r="B640">
        <v>2290.42</v>
      </c>
    </row>
    <row r="641" spans="1:2">
      <c r="A641" s="15">
        <v>20501</v>
      </c>
      <c r="B641">
        <v>5277.51</v>
      </c>
    </row>
    <row r="642" spans="1:2">
      <c r="A642" s="15">
        <v>2050101</v>
      </c>
      <c r="B642">
        <v>2136.57</v>
      </c>
    </row>
    <row r="643" spans="1:2">
      <c r="A643" s="15">
        <v>2050199</v>
      </c>
      <c r="B643">
        <v>3140.94</v>
      </c>
    </row>
    <row r="644" spans="1:2">
      <c r="A644" s="15">
        <v>20507</v>
      </c>
      <c r="B644">
        <v>2927.73</v>
      </c>
    </row>
    <row r="645" spans="1:2">
      <c r="A645" s="15">
        <v>2050701</v>
      </c>
      <c r="B645">
        <v>2138.4</v>
      </c>
    </row>
    <row r="646" spans="1:2">
      <c r="A646" s="15">
        <v>2050702</v>
      </c>
      <c r="B646">
        <v>789.33</v>
      </c>
    </row>
    <row r="647" spans="1:2">
      <c r="A647" s="15">
        <v>20503</v>
      </c>
      <c r="B647">
        <v>45874.31</v>
      </c>
    </row>
    <row r="648" spans="1:2">
      <c r="A648" s="15">
        <v>2050302</v>
      </c>
      <c r="B648">
        <v>6243.47</v>
      </c>
    </row>
    <row r="649" spans="1:2">
      <c r="A649" s="15">
        <v>2050305</v>
      </c>
      <c r="B649">
        <v>39630.84</v>
      </c>
    </row>
    <row r="650" spans="1:2">
      <c r="A650" s="15">
        <v>20504</v>
      </c>
      <c r="B650">
        <v>2062.52</v>
      </c>
    </row>
    <row r="651" spans="1:2">
      <c r="A651" s="15">
        <v>2050404</v>
      </c>
      <c r="B651">
        <v>2062.52</v>
      </c>
    </row>
    <row r="652" spans="1:2">
      <c r="A652" s="15">
        <v>20599</v>
      </c>
      <c r="B652">
        <v>17126.83</v>
      </c>
    </row>
    <row r="653" spans="1:2">
      <c r="A653" s="15">
        <v>2059999</v>
      </c>
      <c r="B653">
        <v>17126.83</v>
      </c>
    </row>
    <row r="654" spans="1:2">
      <c r="A654" s="15">
        <v>20509</v>
      </c>
      <c r="B654">
        <v>6451</v>
      </c>
    </row>
    <row r="655" spans="1:2">
      <c r="A655" s="15">
        <v>2050999</v>
      </c>
      <c r="B655">
        <v>6451</v>
      </c>
    </row>
    <row r="656" spans="1:2">
      <c r="A656" s="15">
        <v>213</v>
      </c>
      <c r="B656">
        <v>50439.67</v>
      </c>
    </row>
    <row r="657" spans="1:2">
      <c r="A657" s="15">
        <v>21305</v>
      </c>
      <c r="B657">
        <v>10163</v>
      </c>
    </row>
    <row r="658" spans="1:2">
      <c r="A658" s="15">
        <v>2130599</v>
      </c>
      <c r="B658">
        <v>10163</v>
      </c>
    </row>
    <row r="659" spans="1:2">
      <c r="A659" s="15">
        <v>21301</v>
      </c>
      <c r="B659">
        <v>31718.58</v>
      </c>
    </row>
    <row r="660" spans="1:2">
      <c r="A660" s="15">
        <v>2130101</v>
      </c>
      <c r="B660">
        <v>2585.67</v>
      </c>
    </row>
    <row r="661" spans="1:2">
      <c r="A661" s="15">
        <v>2130102</v>
      </c>
      <c r="B661">
        <v>59.47</v>
      </c>
    </row>
    <row r="662" spans="1:2">
      <c r="A662" s="15">
        <v>2130104</v>
      </c>
      <c r="B662">
        <v>4800.78</v>
      </c>
    </row>
    <row r="663" spans="1:2">
      <c r="A663" s="15">
        <v>2130124</v>
      </c>
      <c r="B663">
        <v>480</v>
      </c>
    </row>
    <row r="664" spans="1:2">
      <c r="A664" s="15">
        <v>2130199</v>
      </c>
      <c r="B664">
        <v>23792.66</v>
      </c>
    </row>
    <row r="665" spans="1:2">
      <c r="A665" s="15">
        <v>21303</v>
      </c>
      <c r="B665">
        <v>4268.13</v>
      </c>
    </row>
    <row r="666" spans="1:2">
      <c r="A666" s="15">
        <v>2130301</v>
      </c>
      <c r="B666">
        <v>1932.23</v>
      </c>
    </row>
    <row r="667" spans="1:2">
      <c r="A667" s="15">
        <v>2130304</v>
      </c>
      <c r="B667">
        <v>39.52</v>
      </c>
    </row>
    <row r="668" spans="1:2">
      <c r="A668" s="15">
        <v>2130306</v>
      </c>
      <c r="B668">
        <v>47.88</v>
      </c>
    </row>
    <row r="669" spans="1:2">
      <c r="A669" s="15">
        <v>2130313</v>
      </c>
      <c r="B669">
        <v>55.2</v>
      </c>
    </row>
    <row r="670" spans="1:2">
      <c r="A670" s="15">
        <v>2130314</v>
      </c>
      <c r="B670">
        <v>38</v>
      </c>
    </row>
    <row r="671" spans="1:2">
      <c r="A671" s="15">
        <v>2130399</v>
      </c>
      <c r="B671">
        <v>2155.3</v>
      </c>
    </row>
    <row r="672" spans="1:2">
      <c r="A672" s="15">
        <v>21302</v>
      </c>
      <c r="B672">
        <v>3070.76</v>
      </c>
    </row>
    <row r="673" spans="1:2">
      <c r="A673" s="15">
        <v>2130201</v>
      </c>
      <c r="B673">
        <v>1468.99</v>
      </c>
    </row>
    <row r="674" spans="1:2">
      <c r="A674" s="14">
        <v>2130202</v>
      </c>
      <c r="B674">
        <v>83.6</v>
      </c>
    </row>
    <row r="675" spans="1:2">
      <c r="A675" s="15">
        <v>2130204</v>
      </c>
      <c r="B675">
        <v>918.17</v>
      </c>
    </row>
    <row r="676" spans="1:2">
      <c r="A676" s="15">
        <v>2130234</v>
      </c>
      <c r="B676">
        <v>600</v>
      </c>
    </row>
    <row r="677" spans="1:2">
      <c r="A677" s="15">
        <v>21308</v>
      </c>
      <c r="B677">
        <v>224</v>
      </c>
    </row>
    <row r="678" spans="1:2">
      <c r="A678" s="15">
        <v>2130804</v>
      </c>
      <c r="B678">
        <v>224</v>
      </c>
    </row>
    <row r="679" spans="1:2">
      <c r="A679" s="15">
        <v>21399</v>
      </c>
      <c r="B679">
        <v>995.2</v>
      </c>
    </row>
    <row r="680" spans="1:2">
      <c r="A680" s="15">
        <v>2139999</v>
      </c>
      <c r="B680">
        <v>995.2</v>
      </c>
    </row>
    <row r="681" spans="1:2">
      <c r="A681" s="15">
        <v>204</v>
      </c>
      <c r="B681">
        <v>80479.93</v>
      </c>
    </row>
    <row r="682" spans="1:2">
      <c r="A682" s="15">
        <v>20499</v>
      </c>
      <c r="B682">
        <v>19</v>
      </c>
    </row>
    <row r="683" spans="1:2">
      <c r="A683" s="15">
        <v>2049902</v>
      </c>
      <c r="B683">
        <v>19</v>
      </c>
    </row>
    <row r="684" spans="1:2">
      <c r="A684" s="15">
        <v>20402</v>
      </c>
      <c r="B684">
        <v>71833.9</v>
      </c>
    </row>
    <row r="685" spans="1:2">
      <c r="A685" s="15">
        <v>2040201</v>
      </c>
      <c r="B685">
        <v>65689.09</v>
      </c>
    </row>
    <row r="686" spans="1:2">
      <c r="A686" s="15">
        <v>2040202</v>
      </c>
      <c r="B686">
        <v>2023.4</v>
      </c>
    </row>
    <row r="687" spans="1:2">
      <c r="A687" s="15">
        <v>2040220</v>
      </c>
      <c r="B687">
        <v>1117.5</v>
      </c>
    </row>
    <row r="688" spans="1:2">
      <c r="A688" s="15">
        <v>2040299</v>
      </c>
      <c r="B688">
        <v>3003.91</v>
      </c>
    </row>
    <row r="689" spans="1:2">
      <c r="A689" s="15">
        <v>20403</v>
      </c>
      <c r="B689">
        <v>348</v>
      </c>
    </row>
    <row r="690" spans="1:2">
      <c r="A690" s="15">
        <v>2040302</v>
      </c>
      <c r="B690">
        <v>8</v>
      </c>
    </row>
    <row r="691" spans="1:2">
      <c r="A691" s="15">
        <v>2040399</v>
      </c>
      <c r="B691">
        <v>340</v>
      </c>
    </row>
    <row r="692" spans="1:2">
      <c r="A692" s="15">
        <v>20406</v>
      </c>
      <c r="B692">
        <v>4234.59</v>
      </c>
    </row>
    <row r="693" spans="1:2">
      <c r="A693" s="15">
        <v>2040601</v>
      </c>
      <c r="B693">
        <v>3581.49</v>
      </c>
    </row>
    <row r="694" spans="1:2">
      <c r="A694" s="15">
        <v>2040602</v>
      </c>
      <c r="B694">
        <v>272</v>
      </c>
    </row>
    <row r="695" spans="1:2">
      <c r="A695" s="15">
        <v>2040604</v>
      </c>
      <c r="B695">
        <v>70.7</v>
      </c>
    </row>
    <row r="696" spans="1:2">
      <c r="A696" s="15">
        <v>2040605</v>
      </c>
      <c r="B696">
        <v>164.4</v>
      </c>
    </row>
    <row r="697" spans="1:2">
      <c r="A697" s="15">
        <v>2040607</v>
      </c>
      <c r="B697">
        <v>16</v>
      </c>
    </row>
    <row r="698" spans="1:2">
      <c r="A698" s="15">
        <v>2040608</v>
      </c>
      <c r="B698">
        <v>48</v>
      </c>
    </row>
    <row r="699" spans="1:2">
      <c r="A699" s="15">
        <v>2040612</v>
      </c>
      <c r="B699">
        <v>82</v>
      </c>
    </row>
    <row r="700" spans="1:2">
      <c r="A700" s="15">
        <v>20408</v>
      </c>
      <c r="B700">
        <v>4044.44</v>
      </c>
    </row>
    <row r="701" spans="1:2">
      <c r="A701" s="15">
        <v>2040801</v>
      </c>
      <c r="B701">
        <v>3375.34</v>
      </c>
    </row>
    <row r="702" spans="1:2">
      <c r="A702" s="15">
        <v>2040802</v>
      </c>
      <c r="B702">
        <v>313.28</v>
      </c>
    </row>
    <row r="703" spans="1:2">
      <c r="A703" s="15">
        <v>2040804</v>
      </c>
      <c r="B703">
        <v>270.18</v>
      </c>
    </row>
    <row r="704" spans="1:2">
      <c r="A704" s="15">
        <v>2040805</v>
      </c>
      <c r="B704">
        <v>30.64</v>
      </c>
    </row>
    <row r="705" spans="1:2">
      <c r="A705" s="15">
        <v>2040806</v>
      </c>
      <c r="B705">
        <v>10</v>
      </c>
    </row>
    <row r="706" spans="1:2">
      <c r="A706" s="15">
        <v>2040899</v>
      </c>
      <c r="B706">
        <v>45</v>
      </c>
    </row>
    <row r="707" spans="1:2">
      <c r="A707" s="15">
        <v>206</v>
      </c>
      <c r="B707">
        <v>34136.02</v>
      </c>
    </row>
    <row r="708" spans="1:2">
      <c r="A708" s="15">
        <v>20601</v>
      </c>
      <c r="B708">
        <v>9420.93</v>
      </c>
    </row>
    <row r="709" spans="1:2">
      <c r="A709" s="15">
        <v>2060101</v>
      </c>
      <c r="B709">
        <v>977.73</v>
      </c>
    </row>
    <row r="710" spans="1:2">
      <c r="A710" s="15">
        <v>2060199</v>
      </c>
      <c r="B710">
        <v>8443.2</v>
      </c>
    </row>
    <row r="711" spans="1:2">
      <c r="A711" s="14">
        <v>20607</v>
      </c>
      <c r="B711">
        <v>834.43</v>
      </c>
    </row>
    <row r="712" spans="1:2">
      <c r="A712" s="14">
        <v>2060701</v>
      </c>
      <c r="B712">
        <v>320.96</v>
      </c>
    </row>
    <row r="713" spans="1:2">
      <c r="A713" s="18">
        <v>2060702</v>
      </c>
      <c r="B713" s="27">
        <v>226.85</v>
      </c>
    </row>
    <row r="714" spans="1:2">
      <c r="A714" s="18">
        <v>2060705</v>
      </c>
      <c r="B714" s="27">
        <v>206.62</v>
      </c>
    </row>
    <row r="715" spans="1:2">
      <c r="A715" s="18">
        <v>2060799</v>
      </c>
      <c r="B715" s="27">
        <v>80</v>
      </c>
    </row>
    <row r="716" spans="1:2">
      <c r="A716" s="18">
        <v>20606</v>
      </c>
      <c r="B716" s="27">
        <v>308.66</v>
      </c>
    </row>
    <row r="717" spans="1:2">
      <c r="A717" s="18">
        <v>2060601</v>
      </c>
      <c r="B717" s="27">
        <v>222.66</v>
      </c>
    </row>
    <row r="718" spans="1:2">
      <c r="A718" s="18">
        <v>2060602</v>
      </c>
      <c r="B718" s="27">
        <v>86</v>
      </c>
    </row>
    <row r="719" spans="1:2">
      <c r="A719" s="18">
        <v>20609</v>
      </c>
      <c r="B719" s="27">
        <v>2000</v>
      </c>
    </row>
    <row r="720" spans="1:2">
      <c r="A720" s="18">
        <v>2060999</v>
      </c>
      <c r="B720" s="27">
        <v>2000</v>
      </c>
    </row>
    <row r="721" spans="1:2">
      <c r="A721" s="18">
        <v>20699</v>
      </c>
      <c r="B721" s="27">
        <v>21572</v>
      </c>
    </row>
    <row r="722" spans="1:2">
      <c r="A722" s="18">
        <v>2069999</v>
      </c>
      <c r="B722" s="27">
        <v>21572</v>
      </c>
    </row>
    <row r="723" spans="1:2">
      <c r="A723" s="18">
        <v>207</v>
      </c>
      <c r="B723" s="27">
        <v>40367.39</v>
      </c>
    </row>
    <row r="724" spans="1:2">
      <c r="A724" s="18">
        <v>20706</v>
      </c>
      <c r="B724" s="27">
        <v>1245.12</v>
      </c>
    </row>
    <row r="725" spans="1:2">
      <c r="A725" s="18">
        <v>2070605</v>
      </c>
      <c r="B725" s="27">
        <v>1245.12</v>
      </c>
    </row>
    <row r="726" spans="1:2">
      <c r="A726" s="18">
        <v>20701</v>
      </c>
      <c r="B726" s="27">
        <v>32444.12</v>
      </c>
    </row>
    <row r="727" spans="1:2">
      <c r="A727" s="18">
        <v>2070101</v>
      </c>
      <c r="B727" s="27">
        <v>1780.99</v>
      </c>
    </row>
    <row r="728" spans="1:2">
      <c r="A728" s="18">
        <v>2070104</v>
      </c>
      <c r="B728" s="27">
        <v>907.29</v>
      </c>
    </row>
    <row r="729" spans="1:2">
      <c r="A729" s="18">
        <v>2070105</v>
      </c>
      <c r="B729" s="27">
        <v>127.23</v>
      </c>
    </row>
    <row r="730" spans="1:2">
      <c r="A730" s="18">
        <v>2070107</v>
      </c>
      <c r="B730" s="27">
        <v>1868.12</v>
      </c>
    </row>
    <row r="731" spans="1:2">
      <c r="A731" s="18">
        <v>2070108</v>
      </c>
      <c r="B731" s="27">
        <v>47.2</v>
      </c>
    </row>
    <row r="732" spans="1:2">
      <c r="A732" s="18">
        <v>2070109</v>
      </c>
      <c r="B732" s="27">
        <v>632.68</v>
      </c>
    </row>
    <row r="733" spans="1:2">
      <c r="A733" s="18">
        <v>2070111</v>
      </c>
      <c r="B733" s="27">
        <v>247.44</v>
      </c>
    </row>
    <row r="734" spans="1:2">
      <c r="A734" s="18">
        <v>2070112</v>
      </c>
      <c r="B734" s="27">
        <v>15.2</v>
      </c>
    </row>
    <row r="735" spans="1:2">
      <c r="A735" s="18">
        <v>2070199</v>
      </c>
      <c r="B735" s="27">
        <v>26817.97</v>
      </c>
    </row>
    <row r="736" spans="1:2">
      <c r="A736" s="18">
        <v>20702</v>
      </c>
      <c r="B736" s="27">
        <v>841.03</v>
      </c>
    </row>
    <row r="737" spans="1:2">
      <c r="A737" s="18">
        <v>2070204</v>
      </c>
      <c r="B737" s="27">
        <v>235.76</v>
      </c>
    </row>
    <row r="738" spans="1:2">
      <c r="A738" s="18">
        <v>2070205</v>
      </c>
      <c r="B738" s="27">
        <v>605.27</v>
      </c>
    </row>
    <row r="739" spans="1:2">
      <c r="A739" s="18">
        <v>20703</v>
      </c>
      <c r="B739" s="27">
        <v>1322.35</v>
      </c>
    </row>
    <row r="740" spans="1:2">
      <c r="A740" s="18">
        <v>2070307</v>
      </c>
      <c r="B740" s="27">
        <v>909.26</v>
      </c>
    </row>
    <row r="741" spans="1:2">
      <c r="A741" s="18">
        <v>2070308</v>
      </c>
      <c r="B741" s="27">
        <v>314.1</v>
      </c>
    </row>
    <row r="742" spans="1:2">
      <c r="A742" s="18">
        <v>2070399</v>
      </c>
      <c r="B742" s="27">
        <v>98.99</v>
      </c>
    </row>
    <row r="743" spans="1:2">
      <c r="A743" s="18">
        <v>20708</v>
      </c>
      <c r="B743" s="27">
        <v>4312.37</v>
      </c>
    </row>
    <row r="744" spans="1:2">
      <c r="A744" s="18">
        <v>2070801</v>
      </c>
      <c r="B744" s="27">
        <v>127.96</v>
      </c>
    </row>
    <row r="745" spans="1:2">
      <c r="A745" s="18">
        <v>2070808</v>
      </c>
      <c r="B745" s="27">
        <v>4091.39</v>
      </c>
    </row>
    <row r="746" spans="1:2">
      <c r="A746" s="18">
        <v>2070899</v>
      </c>
      <c r="B746" s="27">
        <v>93.02</v>
      </c>
    </row>
    <row r="747" spans="1:2">
      <c r="A747" s="18">
        <v>20799</v>
      </c>
      <c r="B747" s="27">
        <v>202.4</v>
      </c>
    </row>
    <row r="748" spans="1:2">
      <c r="A748" s="18">
        <v>2079999</v>
      </c>
      <c r="B748" s="27">
        <v>202.4</v>
      </c>
    </row>
    <row r="749" spans="1:2">
      <c r="A749" s="18">
        <v>220</v>
      </c>
      <c r="B749" s="27">
        <v>14938.61</v>
      </c>
    </row>
    <row r="750" spans="1:2">
      <c r="A750" s="18">
        <v>22005</v>
      </c>
      <c r="B750" s="27">
        <v>680</v>
      </c>
    </row>
    <row r="751" spans="1:2">
      <c r="A751" s="18">
        <v>2200501</v>
      </c>
      <c r="B751" s="27">
        <v>600</v>
      </c>
    </row>
    <row r="752" spans="1:2">
      <c r="A752" s="18">
        <v>2200502</v>
      </c>
      <c r="B752" s="27">
        <v>50</v>
      </c>
    </row>
    <row r="753" spans="1:2">
      <c r="A753" s="18">
        <v>2200510</v>
      </c>
      <c r="B753" s="27">
        <v>30</v>
      </c>
    </row>
    <row r="754" spans="1:2">
      <c r="A754" s="18">
        <v>22001</v>
      </c>
      <c r="B754" s="27">
        <v>12458.61</v>
      </c>
    </row>
    <row r="755" spans="1:2">
      <c r="A755" s="18">
        <v>2200101</v>
      </c>
      <c r="B755" s="27">
        <v>7711.57</v>
      </c>
    </row>
    <row r="756" spans="1:2">
      <c r="A756" s="18">
        <v>2200108</v>
      </c>
      <c r="B756" s="27">
        <v>2583.84</v>
      </c>
    </row>
    <row r="757" spans="1:2">
      <c r="A757" s="18">
        <v>2200114</v>
      </c>
      <c r="B757" s="27">
        <v>2163.2</v>
      </c>
    </row>
    <row r="758" spans="1:2">
      <c r="A758" s="18">
        <v>22099</v>
      </c>
      <c r="B758" s="27">
        <v>1800</v>
      </c>
    </row>
    <row r="759" spans="1:2">
      <c r="A759" s="18">
        <v>2209999</v>
      </c>
      <c r="B759" s="27">
        <v>1800</v>
      </c>
    </row>
    <row r="760" spans="1:2">
      <c r="A760" s="18">
        <v>215</v>
      </c>
      <c r="B760" s="27">
        <v>22421.94</v>
      </c>
    </row>
    <row r="761" spans="1:2">
      <c r="A761" s="18">
        <v>21505</v>
      </c>
      <c r="B761" s="27">
        <v>1183.86</v>
      </c>
    </row>
    <row r="762" spans="1:2">
      <c r="A762" s="18">
        <v>2150501</v>
      </c>
      <c r="B762" s="27">
        <v>1098.36</v>
      </c>
    </row>
    <row r="763" spans="1:2">
      <c r="A763" s="18">
        <v>2150502</v>
      </c>
      <c r="B763" s="27">
        <v>85.5</v>
      </c>
    </row>
    <row r="764" spans="1:2">
      <c r="A764" s="18">
        <v>21599</v>
      </c>
      <c r="B764" s="27">
        <v>11993.54</v>
      </c>
    </row>
    <row r="765" spans="1:2">
      <c r="A765" s="18">
        <v>2159999</v>
      </c>
      <c r="B765" s="27">
        <v>11993.54</v>
      </c>
    </row>
    <row r="766" spans="1:2">
      <c r="A766" s="18">
        <v>21502</v>
      </c>
      <c r="B766" s="27">
        <v>2151.34</v>
      </c>
    </row>
    <row r="767" spans="1:2">
      <c r="A767" s="18">
        <v>2150201</v>
      </c>
      <c r="B767" s="27">
        <v>1788.71</v>
      </c>
    </row>
    <row r="768" spans="1:2">
      <c r="A768" s="18">
        <v>2150202</v>
      </c>
      <c r="B768" s="27">
        <v>14.63</v>
      </c>
    </row>
    <row r="769" spans="1:2">
      <c r="A769" s="18">
        <v>2150299</v>
      </c>
      <c r="B769" s="27">
        <v>348</v>
      </c>
    </row>
    <row r="770" spans="1:2">
      <c r="A770" s="18">
        <v>21507</v>
      </c>
      <c r="B770" s="27">
        <v>841.76</v>
      </c>
    </row>
    <row r="771" spans="1:2">
      <c r="A771" s="18">
        <v>2150701</v>
      </c>
      <c r="B771" s="27">
        <v>647.3</v>
      </c>
    </row>
    <row r="772" spans="1:2">
      <c r="A772" s="18">
        <v>2150702</v>
      </c>
      <c r="B772" s="27">
        <v>194.46</v>
      </c>
    </row>
    <row r="773" spans="1:2">
      <c r="A773" s="18">
        <v>21503</v>
      </c>
      <c r="B773" s="27">
        <v>338.04</v>
      </c>
    </row>
    <row r="774" spans="1:2">
      <c r="A774" s="18">
        <v>2150399</v>
      </c>
      <c r="B774" s="27">
        <v>338.04</v>
      </c>
    </row>
    <row r="775" spans="1:2">
      <c r="A775" s="18">
        <v>21501</v>
      </c>
      <c r="B775" s="27">
        <v>2600</v>
      </c>
    </row>
    <row r="776" spans="1:2">
      <c r="A776" s="18">
        <v>2150199</v>
      </c>
      <c r="B776" s="27">
        <v>2600</v>
      </c>
    </row>
    <row r="777" spans="1:2">
      <c r="A777" s="18">
        <v>21508</v>
      </c>
      <c r="B777" s="27">
        <v>3313.4</v>
      </c>
    </row>
    <row r="778" spans="1:2">
      <c r="A778" s="18">
        <v>2150899</v>
      </c>
      <c r="B778" s="27">
        <v>3313.4</v>
      </c>
    </row>
    <row r="779" spans="1:2">
      <c r="A779" s="18">
        <v>211</v>
      </c>
      <c r="B779" s="27">
        <v>13003.95</v>
      </c>
    </row>
    <row r="780" spans="1:2">
      <c r="A780" s="18">
        <v>21114</v>
      </c>
      <c r="B780" s="27">
        <v>112.19</v>
      </c>
    </row>
    <row r="781" spans="1:2">
      <c r="A781" s="18">
        <v>2111450</v>
      </c>
      <c r="B781" s="27">
        <v>104.59</v>
      </c>
    </row>
    <row r="782" spans="1:2">
      <c r="A782" s="18">
        <v>2111499</v>
      </c>
      <c r="B782" s="27">
        <v>7.6</v>
      </c>
    </row>
    <row r="783" spans="1:2">
      <c r="A783" s="18">
        <v>21101</v>
      </c>
      <c r="B783" s="27">
        <v>12775.26</v>
      </c>
    </row>
    <row r="784" spans="1:2">
      <c r="A784" s="18">
        <v>2110101</v>
      </c>
      <c r="B784" s="27">
        <v>11936.89</v>
      </c>
    </row>
    <row r="785" spans="1:2">
      <c r="A785" s="18">
        <v>2110102</v>
      </c>
      <c r="B785" s="27">
        <v>838.37</v>
      </c>
    </row>
    <row r="786" spans="1:2">
      <c r="A786" s="18">
        <v>21102</v>
      </c>
      <c r="B786" s="27">
        <v>99.7</v>
      </c>
    </row>
    <row r="787" spans="1:2">
      <c r="A787" s="18">
        <v>2110203</v>
      </c>
      <c r="B787" s="27">
        <v>99.7</v>
      </c>
    </row>
    <row r="788" spans="1:2">
      <c r="A788" s="18">
        <v>21111</v>
      </c>
      <c r="B788" s="27">
        <v>16.8</v>
      </c>
    </row>
    <row r="789" spans="1:2">
      <c r="A789" s="18">
        <v>2111101</v>
      </c>
      <c r="B789" s="27">
        <v>16.8</v>
      </c>
    </row>
    <row r="790" spans="1:2">
      <c r="A790" s="18">
        <v>224</v>
      </c>
      <c r="B790" s="27">
        <v>9954.95</v>
      </c>
    </row>
    <row r="791" spans="1:2">
      <c r="A791" s="18">
        <v>22401</v>
      </c>
      <c r="B791" s="27">
        <v>2736.27</v>
      </c>
    </row>
    <row r="792" spans="1:2">
      <c r="A792" s="18">
        <v>2240101</v>
      </c>
      <c r="B792" s="27">
        <v>1754.88</v>
      </c>
    </row>
    <row r="793" spans="1:2">
      <c r="A793" s="18">
        <v>2240106</v>
      </c>
      <c r="B793" s="27">
        <v>65</v>
      </c>
    </row>
    <row r="794" spans="1:2">
      <c r="A794" s="18">
        <v>2240150</v>
      </c>
      <c r="B794" s="27">
        <v>788.98</v>
      </c>
    </row>
    <row r="795" spans="1:2">
      <c r="A795" s="18">
        <v>2240199</v>
      </c>
      <c r="B795" s="27">
        <v>127.41</v>
      </c>
    </row>
    <row r="796" spans="1:2">
      <c r="A796" s="18">
        <v>22405</v>
      </c>
      <c r="B796" s="27">
        <v>132.59</v>
      </c>
    </row>
    <row r="797" spans="1:2">
      <c r="A797" s="18">
        <v>2240501</v>
      </c>
      <c r="B797" s="27">
        <v>117.39</v>
      </c>
    </row>
    <row r="798" spans="1:2">
      <c r="A798" s="18">
        <v>2240504</v>
      </c>
      <c r="B798" s="27">
        <v>15.2</v>
      </c>
    </row>
    <row r="799" spans="1:2">
      <c r="A799" s="18">
        <v>22402</v>
      </c>
      <c r="B799" s="27">
        <v>5656.09</v>
      </c>
    </row>
    <row r="800" spans="1:2">
      <c r="A800" s="18">
        <v>2240201</v>
      </c>
      <c r="B800" s="27">
        <v>5656.09</v>
      </c>
    </row>
    <row r="801" spans="1:2">
      <c r="A801" s="18">
        <v>22499</v>
      </c>
      <c r="B801" s="27">
        <v>1430</v>
      </c>
    </row>
    <row r="802" spans="1:2">
      <c r="A802" s="18">
        <v>2249999</v>
      </c>
      <c r="B802" s="27">
        <v>1430</v>
      </c>
    </row>
    <row r="803" spans="1:2">
      <c r="A803" s="18">
        <v>216</v>
      </c>
      <c r="B803" s="27">
        <v>1102.13</v>
      </c>
    </row>
    <row r="804" spans="1:2">
      <c r="A804" s="18">
        <v>21602</v>
      </c>
      <c r="B804" s="27">
        <v>1102.13</v>
      </c>
    </row>
    <row r="805" spans="1:2">
      <c r="A805" s="18">
        <v>2160201</v>
      </c>
      <c r="B805" s="27">
        <v>750.4</v>
      </c>
    </row>
    <row r="806" spans="1:2">
      <c r="A806" s="18">
        <v>2160202</v>
      </c>
      <c r="B806" s="27">
        <v>121.6</v>
      </c>
    </row>
    <row r="807" spans="1:2">
      <c r="A807" s="18">
        <v>2160250</v>
      </c>
      <c r="B807" s="27">
        <v>220.13</v>
      </c>
    </row>
    <row r="808" spans="1:2">
      <c r="A808" s="18">
        <v>2160299</v>
      </c>
      <c r="B808" s="27">
        <v>10</v>
      </c>
    </row>
    <row r="809" spans="1:2">
      <c r="A809" s="18">
        <v>222</v>
      </c>
      <c r="B809" s="27">
        <v>488.24</v>
      </c>
    </row>
    <row r="810" spans="1:2">
      <c r="A810" s="18">
        <v>22201</v>
      </c>
      <c r="B810" s="27">
        <v>449.84</v>
      </c>
    </row>
    <row r="811" spans="1:2">
      <c r="A811" s="18">
        <v>2220102</v>
      </c>
      <c r="B811" s="27">
        <v>65</v>
      </c>
    </row>
    <row r="812" spans="1:2">
      <c r="A812" s="18">
        <v>2220150</v>
      </c>
      <c r="B812" s="27">
        <v>384.84</v>
      </c>
    </row>
    <row r="813" spans="1:2">
      <c r="A813" s="18">
        <v>22205</v>
      </c>
      <c r="B813" s="27">
        <v>38.4</v>
      </c>
    </row>
    <row r="814" spans="1:2">
      <c r="A814" s="18">
        <v>2220503</v>
      </c>
      <c r="B814" s="27">
        <v>38.4</v>
      </c>
    </row>
    <row r="815" spans="1:2">
      <c r="A815" s="18">
        <v>212</v>
      </c>
      <c r="B815" s="27">
        <v>82256.62</v>
      </c>
    </row>
    <row r="816" spans="1:2">
      <c r="A816" s="18">
        <v>21201</v>
      </c>
      <c r="B816" s="27">
        <v>14577.7</v>
      </c>
    </row>
    <row r="817" spans="1:2">
      <c r="A817" s="18">
        <v>2120101</v>
      </c>
      <c r="B817" s="27">
        <v>3467.35</v>
      </c>
    </row>
    <row r="818" spans="1:2">
      <c r="A818" s="18">
        <v>2120102</v>
      </c>
      <c r="B818" s="27">
        <v>22.8</v>
      </c>
    </row>
    <row r="819" spans="1:2">
      <c r="A819" s="18">
        <v>2120104</v>
      </c>
      <c r="B819" s="27">
        <v>651.2</v>
      </c>
    </row>
    <row r="820" spans="1:2">
      <c r="A820" s="18">
        <v>2120199</v>
      </c>
      <c r="B820" s="27">
        <v>10436.35</v>
      </c>
    </row>
    <row r="821" spans="1:2">
      <c r="A821" s="18">
        <v>21203</v>
      </c>
      <c r="B821" s="27">
        <v>57801.96</v>
      </c>
    </row>
    <row r="822" spans="1:2">
      <c r="A822" s="18">
        <v>2120399</v>
      </c>
      <c r="B822" s="27">
        <v>57801.96</v>
      </c>
    </row>
    <row r="823" spans="1:2">
      <c r="A823" s="18">
        <v>21206</v>
      </c>
      <c r="B823" s="27">
        <v>1600.44</v>
      </c>
    </row>
    <row r="824" spans="1:2">
      <c r="A824" s="18">
        <v>2120601</v>
      </c>
      <c r="B824" s="27">
        <v>1600.44</v>
      </c>
    </row>
    <row r="825" spans="1:2">
      <c r="A825" s="18">
        <v>21299</v>
      </c>
      <c r="B825" s="27">
        <v>302.87</v>
      </c>
    </row>
    <row r="826" spans="1:2">
      <c r="A826" s="18">
        <v>2129999</v>
      </c>
      <c r="B826" s="27">
        <v>302.87</v>
      </c>
    </row>
    <row r="827" spans="1:2">
      <c r="A827" s="18">
        <v>21205</v>
      </c>
      <c r="B827" s="27">
        <v>7973.65</v>
      </c>
    </row>
    <row r="828" spans="1:2">
      <c r="A828" s="18">
        <v>2120501</v>
      </c>
      <c r="B828" s="27">
        <v>7973.65</v>
      </c>
    </row>
    <row r="829" spans="1:2">
      <c r="A829" s="18">
        <v>214</v>
      </c>
      <c r="B829" s="27">
        <v>11315.81</v>
      </c>
    </row>
    <row r="830" spans="1:2">
      <c r="A830" s="18">
        <v>21401</v>
      </c>
      <c r="B830" s="27">
        <v>11315.81</v>
      </c>
    </row>
    <row r="831" spans="1:2">
      <c r="A831" s="18">
        <v>2140101</v>
      </c>
      <c r="B831" s="27">
        <v>2097.96</v>
      </c>
    </row>
    <row r="832" spans="1:2">
      <c r="A832" s="18">
        <v>2140102</v>
      </c>
      <c r="B832" s="27">
        <v>258.9</v>
      </c>
    </row>
    <row r="833" spans="1:2">
      <c r="A833" s="18">
        <v>2140106</v>
      </c>
      <c r="B833" s="27">
        <v>244.15</v>
      </c>
    </row>
    <row r="834" spans="1:2">
      <c r="A834" s="18">
        <v>2140136</v>
      </c>
      <c r="B834" s="27">
        <v>1020.61</v>
      </c>
    </row>
    <row r="835" spans="1:2">
      <c r="A835" s="18">
        <v>2140199</v>
      </c>
      <c r="B835" s="27">
        <v>7694.19</v>
      </c>
    </row>
    <row r="836" spans="1:2">
      <c r="A836" s="18">
        <v>217</v>
      </c>
      <c r="B836" s="27">
        <v>160</v>
      </c>
    </row>
    <row r="837" spans="1:2">
      <c r="A837" s="18">
        <v>21703</v>
      </c>
      <c r="B837" s="27">
        <v>160</v>
      </c>
    </row>
    <row r="838" spans="1:2">
      <c r="A838" s="18">
        <v>2170399</v>
      </c>
      <c r="B838" s="27">
        <v>160</v>
      </c>
    </row>
    <row r="839" spans="1:2">
      <c r="A839" s="18">
        <v>227</v>
      </c>
      <c r="B839" s="27">
        <v>20000</v>
      </c>
    </row>
    <row r="840" spans="1:2">
      <c r="A840" s="18">
        <v>227</v>
      </c>
      <c r="B840" s="27">
        <v>20000</v>
      </c>
    </row>
    <row r="841" spans="1:2">
      <c r="A841" s="18">
        <v>227</v>
      </c>
      <c r="B841" s="27">
        <v>20000</v>
      </c>
    </row>
    <row r="842" spans="1:2">
      <c r="A842" s="18">
        <v>229</v>
      </c>
      <c r="B842" s="27">
        <v>587.59</v>
      </c>
    </row>
    <row r="843" spans="1:2">
      <c r="A843" s="18">
        <v>22902</v>
      </c>
      <c r="B843" s="27">
        <v>587.59</v>
      </c>
    </row>
    <row r="844" spans="1:2">
      <c r="A844" s="18">
        <v>2290201</v>
      </c>
      <c r="B844" s="27">
        <v>587.59</v>
      </c>
    </row>
    <row r="845" spans="1:2">
      <c r="A845" s="18">
        <v>232</v>
      </c>
      <c r="B845" s="27">
        <v>67900</v>
      </c>
    </row>
    <row r="846" spans="1:2">
      <c r="A846" s="18">
        <v>23203</v>
      </c>
      <c r="B846" s="27">
        <v>67900</v>
      </c>
    </row>
    <row r="847" spans="1:2">
      <c r="A847" s="18">
        <v>2320399</v>
      </c>
      <c r="B847" s="27">
        <v>67900</v>
      </c>
    </row>
    <row r="849" spans="1:2">
      <c r="A849" s="18">
        <v>2010101</v>
      </c>
      <c r="B849" s="27">
        <f>VLOOKUP(A849,$A$429:$B$847,2,FALSE)</f>
        <v>1936.76</v>
      </c>
    </row>
    <row r="850" spans="1:2">
      <c r="A850" s="18">
        <v>2010102</v>
      </c>
      <c r="B850" s="27">
        <f t="shared" ref="B850:B913" si="26">VLOOKUP(A850,$A$429:$B$847,2,FALSE)</f>
        <v>307.79</v>
      </c>
    </row>
    <row r="851" spans="1:2">
      <c r="A851" s="18">
        <v>2010104</v>
      </c>
      <c r="B851" s="27">
        <f t="shared" si="26"/>
        <v>188.78</v>
      </c>
    </row>
    <row r="852" spans="1:2">
      <c r="A852" s="18">
        <v>2010105</v>
      </c>
      <c r="B852" s="27">
        <f t="shared" si="26"/>
        <v>40</v>
      </c>
    </row>
    <row r="853" spans="1:2">
      <c r="A853" s="18">
        <v>2010108</v>
      </c>
      <c r="B853" s="27">
        <f t="shared" si="26"/>
        <v>188.32</v>
      </c>
    </row>
    <row r="854" spans="1:2">
      <c r="A854" s="18">
        <v>20102</v>
      </c>
      <c r="B854" s="27">
        <f t="shared" si="26"/>
        <v>2042.92</v>
      </c>
    </row>
    <row r="855" spans="1:2">
      <c r="A855" s="18">
        <v>2010201</v>
      </c>
      <c r="B855" s="27">
        <f t="shared" si="26"/>
        <v>1466.81</v>
      </c>
    </row>
    <row r="856" spans="1:2">
      <c r="A856" s="18">
        <v>2010202</v>
      </c>
      <c r="B856" s="27">
        <f t="shared" si="26"/>
        <v>438.77</v>
      </c>
    </row>
    <row r="857" spans="1:2">
      <c r="A857" s="18">
        <v>2010204</v>
      </c>
      <c r="B857" s="27">
        <f t="shared" si="26"/>
        <v>137.34</v>
      </c>
    </row>
    <row r="858" spans="1:2">
      <c r="A858" s="18">
        <v>20103</v>
      </c>
      <c r="B858" s="27">
        <f t="shared" si="26"/>
        <v>8576.01</v>
      </c>
    </row>
    <row r="859" spans="1:2">
      <c r="A859" s="18">
        <v>2010301</v>
      </c>
      <c r="B859" s="27">
        <f t="shared" si="26"/>
        <v>4092.74</v>
      </c>
    </row>
    <row r="860" spans="1:2">
      <c r="A860" s="18">
        <v>2010302</v>
      </c>
      <c r="B860" s="27">
        <f t="shared" si="26"/>
        <v>1507.13</v>
      </c>
    </row>
    <row r="861" spans="1:2">
      <c r="A861" s="18">
        <v>2010303</v>
      </c>
      <c r="B861" s="27">
        <f t="shared" si="26"/>
        <v>101.08</v>
      </c>
    </row>
    <row r="862" spans="1:2">
      <c r="A862" s="18">
        <v>2010304</v>
      </c>
      <c r="B862" s="27">
        <f t="shared" si="26"/>
        <v>156.49</v>
      </c>
    </row>
    <row r="863" spans="1:2">
      <c r="A863" s="18">
        <v>2010350</v>
      </c>
      <c r="B863" s="27">
        <f t="shared" si="26"/>
        <v>2718.57</v>
      </c>
    </row>
    <row r="864" spans="1:2">
      <c r="A864" s="18">
        <v>20104</v>
      </c>
      <c r="B864" s="27">
        <f t="shared" si="26"/>
        <v>3525.19</v>
      </c>
    </row>
    <row r="865" spans="1:2">
      <c r="A865" s="18">
        <v>2010401</v>
      </c>
      <c r="B865" s="27">
        <f t="shared" si="26"/>
        <v>2980.7</v>
      </c>
    </row>
    <row r="866" spans="1:2">
      <c r="A866" s="18">
        <v>2010402</v>
      </c>
      <c r="B866" s="27">
        <f t="shared" si="26"/>
        <v>377.7</v>
      </c>
    </row>
    <row r="867" spans="1:2">
      <c r="A867" s="18">
        <v>2010450</v>
      </c>
      <c r="B867" s="27">
        <f t="shared" si="26"/>
        <v>166.79</v>
      </c>
    </row>
    <row r="868" spans="1:2">
      <c r="A868" s="18">
        <v>20105</v>
      </c>
      <c r="B868" s="27">
        <f t="shared" si="26"/>
        <v>6014.42</v>
      </c>
    </row>
    <row r="869" spans="1:2">
      <c r="A869" s="18">
        <v>2010501</v>
      </c>
      <c r="B869" s="27">
        <f t="shared" si="26"/>
        <v>1023.92</v>
      </c>
    </row>
    <row r="870" spans="1:2">
      <c r="A870" s="18">
        <v>2010504</v>
      </c>
      <c r="B870" s="27">
        <f t="shared" si="26"/>
        <v>4500</v>
      </c>
    </row>
    <row r="871" spans="1:2">
      <c r="A871" s="18">
        <v>2010505</v>
      </c>
      <c r="B871" s="27">
        <f t="shared" si="26"/>
        <v>118.75</v>
      </c>
    </row>
    <row r="872" spans="1:2">
      <c r="A872" s="18">
        <v>2010507</v>
      </c>
      <c r="B872" s="27">
        <f t="shared" si="26"/>
        <v>100</v>
      </c>
    </row>
    <row r="873" spans="1:2">
      <c r="A873" s="18">
        <v>2010508</v>
      </c>
      <c r="B873" s="27">
        <f t="shared" si="26"/>
        <v>271.75</v>
      </c>
    </row>
    <row r="874" spans="1:2">
      <c r="A874" s="18">
        <v>20106</v>
      </c>
      <c r="B874" s="27">
        <f t="shared" si="26"/>
        <v>6316.15</v>
      </c>
    </row>
    <row r="875" spans="1:2">
      <c r="A875" s="18">
        <v>2010601</v>
      </c>
      <c r="B875" s="27">
        <f t="shared" si="26"/>
        <v>3630.45</v>
      </c>
    </row>
    <row r="876" spans="1:2">
      <c r="A876" s="18">
        <v>2010602</v>
      </c>
      <c r="B876" s="27">
        <f t="shared" si="26"/>
        <v>2685.7</v>
      </c>
    </row>
    <row r="877" spans="1:2">
      <c r="A877" s="18">
        <v>20107</v>
      </c>
      <c r="B877" s="27">
        <f t="shared" si="26"/>
        <v>12082</v>
      </c>
    </row>
    <row r="878" spans="1:2">
      <c r="A878" s="18">
        <v>2010710</v>
      </c>
      <c r="B878" s="27">
        <f t="shared" si="26"/>
        <v>12082</v>
      </c>
    </row>
    <row r="879" spans="1:2">
      <c r="A879" s="18">
        <v>20108</v>
      </c>
      <c r="B879" s="27">
        <f t="shared" si="26"/>
        <v>2574.88</v>
      </c>
    </row>
    <row r="880" spans="1:2">
      <c r="A880" s="18">
        <v>2010801</v>
      </c>
      <c r="B880" s="27">
        <f t="shared" si="26"/>
        <v>1564.27</v>
      </c>
    </row>
    <row r="881" spans="1:2">
      <c r="A881" s="18">
        <v>2010804</v>
      </c>
      <c r="B881" s="27">
        <f t="shared" si="26"/>
        <v>1010.61</v>
      </c>
    </row>
    <row r="882" spans="1:2">
      <c r="A882" s="18">
        <v>20111</v>
      </c>
      <c r="B882" s="27">
        <f t="shared" si="26"/>
        <v>8503.16</v>
      </c>
    </row>
    <row r="883" spans="1:2">
      <c r="A883" s="18">
        <v>2011101</v>
      </c>
      <c r="B883" s="27">
        <f t="shared" si="26"/>
        <v>5266.91</v>
      </c>
    </row>
    <row r="884" spans="1:2">
      <c r="A884" s="18">
        <v>2011102</v>
      </c>
      <c r="B884" s="27">
        <f t="shared" si="26"/>
        <v>878.73</v>
      </c>
    </row>
    <row r="885" spans="1:2">
      <c r="A885" s="18">
        <v>2011105</v>
      </c>
      <c r="B885" s="27">
        <f t="shared" si="26"/>
        <v>164.99</v>
      </c>
    </row>
    <row r="886" spans="1:2">
      <c r="A886" s="18">
        <v>2011106</v>
      </c>
      <c r="B886" s="27">
        <f t="shared" si="26"/>
        <v>550.53</v>
      </c>
    </row>
    <row r="887" spans="1:2">
      <c r="A887" s="18">
        <v>2011199</v>
      </c>
      <c r="B887" s="27">
        <f t="shared" si="26"/>
        <v>1642</v>
      </c>
    </row>
    <row r="888" spans="1:2">
      <c r="A888" s="18">
        <v>20113</v>
      </c>
      <c r="B888" s="27">
        <f t="shared" si="26"/>
        <v>1589.17</v>
      </c>
    </row>
    <row r="889" spans="1:2">
      <c r="A889" s="18">
        <v>2011301</v>
      </c>
      <c r="B889" s="27">
        <f t="shared" si="26"/>
        <v>1554.51</v>
      </c>
    </row>
    <row r="890" spans="1:2">
      <c r="A890" s="18">
        <v>2011302</v>
      </c>
      <c r="B890" s="27">
        <f t="shared" si="26"/>
        <v>7.6</v>
      </c>
    </row>
    <row r="891" spans="1:2">
      <c r="A891" s="18">
        <v>2011308</v>
      </c>
      <c r="B891" s="27">
        <f t="shared" si="26"/>
        <v>20.9</v>
      </c>
    </row>
    <row r="892" spans="1:2">
      <c r="A892" s="18">
        <v>2011399</v>
      </c>
      <c r="B892" s="27">
        <f t="shared" si="26"/>
        <v>6.16</v>
      </c>
    </row>
    <row r="893" spans="1:2">
      <c r="A893" s="18">
        <v>20123</v>
      </c>
      <c r="B893" s="27">
        <f t="shared" si="26"/>
        <v>15.95</v>
      </c>
    </row>
    <row r="894" spans="1:2">
      <c r="A894" s="18">
        <v>2012304</v>
      </c>
      <c r="B894" s="27">
        <f t="shared" si="26"/>
        <v>15.95</v>
      </c>
    </row>
    <row r="895" spans="1:2">
      <c r="A895" s="18">
        <v>20126</v>
      </c>
      <c r="B895" s="27">
        <f t="shared" si="26"/>
        <v>552.83</v>
      </c>
    </row>
    <row r="896" spans="1:2">
      <c r="A896" s="18">
        <v>2012601</v>
      </c>
      <c r="B896" s="27">
        <f t="shared" si="26"/>
        <v>485.95</v>
      </c>
    </row>
    <row r="897" spans="1:2">
      <c r="A897" s="18">
        <v>2012604</v>
      </c>
      <c r="B897" s="27">
        <f t="shared" si="26"/>
        <v>66.88</v>
      </c>
    </row>
    <row r="898" spans="1:2">
      <c r="A898" s="18">
        <v>20128</v>
      </c>
      <c r="B898" s="27">
        <f t="shared" si="26"/>
        <v>1199.63</v>
      </c>
    </row>
    <row r="899" spans="1:2">
      <c r="A899" s="18">
        <v>2012801</v>
      </c>
      <c r="B899" s="27">
        <f t="shared" si="26"/>
        <v>986.19</v>
      </c>
    </row>
    <row r="900" spans="1:2">
      <c r="A900" s="18">
        <v>2012802</v>
      </c>
      <c r="B900" s="27">
        <f t="shared" si="26"/>
        <v>200.64</v>
      </c>
    </row>
    <row r="901" spans="1:2">
      <c r="A901" s="18">
        <v>2012899</v>
      </c>
      <c r="B901" s="27">
        <f t="shared" si="26"/>
        <v>12.8</v>
      </c>
    </row>
    <row r="902" spans="1:2">
      <c r="A902" s="18">
        <v>20129</v>
      </c>
      <c r="B902" s="27">
        <f t="shared" si="26"/>
        <v>3002.28</v>
      </c>
    </row>
    <row r="903" spans="1:2">
      <c r="A903" s="18">
        <v>2012901</v>
      </c>
      <c r="B903" s="27">
        <f t="shared" si="26"/>
        <v>1769.27</v>
      </c>
    </row>
    <row r="904" spans="1:2">
      <c r="A904" s="18">
        <v>2012902</v>
      </c>
      <c r="B904" s="27">
        <f t="shared" si="26"/>
        <v>475.3</v>
      </c>
    </row>
    <row r="905" spans="1:2">
      <c r="A905" s="18">
        <v>2012950</v>
      </c>
      <c r="B905" s="27">
        <f t="shared" si="26"/>
        <v>656.51</v>
      </c>
    </row>
    <row r="906" spans="1:2">
      <c r="A906" s="18">
        <v>2012999</v>
      </c>
      <c r="B906" s="27">
        <f t="shared" si="26"/>
        <v>101.2</v>
      </c>
    </row>
    <row r="907" spans="1:2">
      <c r="A907" s="18">
        <v>20131</v>
      </c>
      <c r="B907" s="27">
        <f t="shared" si="26"/>
        <v>7581.9</v>
      </c>
    </row>
    <row r="908" spans="1:2">
      <c r="A908" s="18">
        <v>2013101</v>
      </c>
      <c r="B908" s="27">
        <f t="shared" si="26"/>
        <v>5573.49</v>
      </c>
    </row>
    <row r="909" spans="1:2">
      <c r="A909" s="18">
        <v>2013102</v>
      </c>
      <c r="B909" s="27">
        <f t="shared" si="26"/>
        <v>669.1</v>
      </c>
    </row>
    <row r="910" spans="1:2">
      <c r="A910" s="18">
        <v>2013199</v>
      </c>
      <c r="B910" s="27">
        <f t="shared" si="26"/>
        <v>1339.31</v>
      </c>
    </row>
    <row r="911" spans="1:2">
      <c r="A911" s="18">
        <v>20132</v>
      </c>
      <c r="B911" s="27">
        <f t="shared" si="26"/>
        <v>2594.52</v>
      </c>
    </row>
    <row r="912" spans="1:2">
      <c r="A912" s="18">
        <v>2013201</v>
      </c>
      <c r="B912" s="27">
        <f t="shared" si="26"/>
        <v>1658.08</v>
      </c>
    </row>
    <row r="913" spans="1:2">
      <c r="A913" s="18">
        <v>2013202</v>
      </c>
      <c r="B913" s="27">
        <f t="shared" si="26"/>
        <v>817.75</v>
      </c>
    </row>
    <row r="914" spans="1:2">
      <c r="A914" s="18">
        <v>2013299</v>
      </c>
      <c r="B914" s="27">
        <f t="shared" ref="B914:B977" si="27">VLOOKUP(A914,$A$429:$B$847,2,FALSE)</f>
        <v>118.69</v>
      </c>
    </row>
    <row r="915" spans="1:2">
      <c r="A915" s="18">
        <v>20133</v>
      </c>
      <c r="B915" s="27">
        <f t="shared" si="27"/>
        <v>1351.15</v>
      </c>
    </row>
    <row r="916" spans="1:2">
      <c r="A916" s="18">
        <v>2013301</v>
      </c>
      <c r="B916" s="27">
        <f t="shared" si="27"/>
        <v>930.18</v>
      </c>
    </row>
    <row r="917" spans="1:2">
      <c r="A917" s="18">
        <v>2013302</v>
      </c>
      <c r="B917" s="27">
        <f t="shared" si="27"/>
        <v>356.55</v>
      </c>
    </row>
    <row r="918" spans="1:2">
      <c r="A918" s="18">
        <v>2013350</v>
      </c>
      <c r="B918" s="27">
        <f t="shared" si="27"/>
        <v>60.62</v>
      </c>
    </row>
    <row r="919" spans="1:2">
      <c r="A919" s="18">
        <v>2013399</v>
      </c>
      <c r="B919" s="27">
        <f t="shared" si="27"/>
        <v>3.8</v>
      </c>
    </row>
    <row r="920" spans="1:2">
      <c r="A920" s="18">
        <v>20134</v>
      </c>
      <c r="B920" s="27">
        <f t="shared" si="27"/>
        <v>883.77</v>
      </c>
    </row>
    <row r="921" spans="1:2">
      <c r="A921" s="18">
        <v>2013401</v>
      </c>
      <c r="B921" s="27">
        <f t="shared" si="27"/>
        <v>494.87</v>
      </c>
    </row>
    <row r="922" spans="1:2">
      <c r="A922" s="18">
        <v>2013402</v>
      </c>
      <c r="B922" s="27">
        <f t="shared" si="27"/>
        <v>125.05</v>
      </c>
    </row>
    <row r="923" spans="1:2">
      <c r="A923" s="18">
        <v>2013404</v>
      </c>
      <c r="B923" s="27">
        <f t="shared" si="27"/>
        <v>242.95</v>
      </c>
    </row>
    <row r="924" spans="1:2">
      <c r="A924" s="18">
        <v>2013405</v>
      </c>
      <c r="B924" s="27">
        <f t="shared" si="27"/>
        <v>13.3</v>
      </c>
    </row>
    <row r="925" spans="1:2">
      <c r="A925" s="18">
        <v>2013499</v>
      </c>
      <c r="B925" s="27">
        <f t="shared" si="27"/>
        <v>7.6</v>
      </c>
    </row>
    <row r="926" spans="1:2">
      <c r="A926" s="18">
        <v>20136</v>
      </c>
      <c r="B926" s="27">
        <f t="shared" si="27"/>
        <v>40</v>
      </c>
    </row>
    <row r="927" spans="1:2">
      <c r="A927" s="18">
        <v>2013602</v>
      </c>
      <c r="B927" s="27">
        <f t="shared" si="27"/>
        <v>40</v>
      </c>
    </row>
    <row r="928" spans="1:2">
      <c r="A928" s="18">
        <v>20137</v>
      </c>
      <c r="B928" s="27">
        <f t="shared" si="27"/>
        <v>594.22</v>
      </c>
    </row>
    <row r="929" spans="1:2">
      <c r="A929" s="18">
        <v>2013701</v>
      </c>
      <c r="B929" s="27">
        <f t="shared" si="27"/>
        <v>358.96</v>
      </c>
    </row>
    <row r="930" spans="1:2">
      <c r="A930" s="18">
        <v>2013702</v>
      </c>
      <c r="B930" s="27">
        <f t="shared" si="27"/>
        <v>204.06</v>
      </c>
    </row>
    <row r="931" spans="1:2">
      <c r="A931" s="18">
        <v>2013799</v>
      </c>
      <c r="B931" s="27">
        <f t="shared" si="27"/>
        <v>31.2</v>
      </c>
    </row>
    <row r="932" spans="1:2">
      <c r="A932" s="18">
        <v>20138</v>
      </c>
      <c r="B932" s="27">
        <f t="shared" si="27"/>
        <v>10636.72</v>
      </c>
    </row>
    <row r="933" spans="1:2">
      <c r="A933" s="18">
        <v>2013801</v>
      </c>
      <c r="B933" s="27">
        <f t="shared" si="27"/>
        <v>7374.85</v>
      </c>
    </row>
    <row r="934" spans="1:2">
      <c r="A934" s="18">
        <v>2013802</v>
      </c>
      <c r="B934" s="27">
        <f t="shared" si="27"/>
        <v>265.64</v>
      </c>
    </row>
    <row r="935" spans="1:2">
      <c r="A935" s="18">
        <v>2013804</v>
      </c>
      <c r="B935" s="27">
        <f t="shared" si="27"/>
        <v>23.09</v>
      </c>
    </row>
    <row r="936" spans="1:2">
      <c r="A936" s="18">
        <v>2013805</v>
      </c>
      <c r="B936" s="27">
        <f t="shared" si="27"/>
        <v>421.89</v>
      </c>
    </row>
    <row r="937" spans="1:2">
      <c r="A937" s="18">
        <v>2013810</v>
      </c>
      <c r="B937" s="27">
        <f t="shared" si="27"/>
        <v>122.6</v>
      </c>
    </row>
    <row r="938" spans="1:2">
      <c r="A938" s="18">
        <v>2013816</v>
      </c>
      <c r="B938" s="27">
        <f t="shared" si="27"/>
        <v>23.09</v>
      </c>
    </row>
    <row r="939" spans="1:2">
      <c r="A939" s="18">
        <v>2013850</v>
      </c>
      <c r="B939" s="27">
        <f t="shared" si="27"/>
        <v>2405.56</v>
      </c>
    </row>
    <row r="940" spans="1:2">
      <c r="A940" s="18">
        <v>20139</v>
      </c>
      <c r="B940" s="27">
        <f t="shared" si="27"/>
        <v>1586.04</v>
      </c>
    </row>
    <row r="941" spans="1:2">
      <c r="A941" s="18">
        <v>2013901</v>
      </c>
      <c r="B941" s="27">
        <f t="shared" si="27"/>
        <v>466.44</v>
      </c>
    </row>
    <row r="942" spans="1:2">
      <c r="A942" s="18">
        <v>2013902</v>
      </c>
      <c r="B942" s="27">
        <f t="shared" si="27"/>
        <v>1119.6</v>
      </c>
    </row>
    <row r="943" spans="1:2">
      <c r="A943" s="18">
        <v>20140</v>
      </c>
      <c r="B943" s="27">
        <f t="shared" si="27"/>
        <v>1093.38</v>
      </c>
    </row>
    <row r="944" spans="1:2">
      <c r="A944" s="18">
        <v>2014001</v>
      </c>
      <c r="B944" s="27">
        <f t="shared" si="27"/>
        <v>553.01</v>
      </c>
    </row>
    <row r="945" spans="1:2">
      <c r="A945" s="18">
        <v>2014004</v>
      </c>
      <c r="B945" s="27">
        <f t="shared" si="27"/>
        <v>540.37</v>
      </c>
    </row>
    <row r="946" spans="1:2">
      <c r="A946" s="18">
        <v>20141</v>
      </c>
      <c r="B946" s="27">
        <f t="shared" si="27"/>
        <v>1886.65</v>
      </c>
    </row>
    <row r="947" spans="1:2">
      <c r="A947" s="18">
        <v>2014101</v>
      </c>
      <c r="B947" s="27">
        <f t="shared" si="27"/>
        <v>969.05</v>
      </c>
    </row>
    <row r="948" spans="1:2">
      <c r="A948" s="18">
        <v>2014102</v>
      </c>
      <c r="B948" s="27">
        <f t="shared" si="27"/>
        <v>917.6</v>
      </c>
    </row>
    <row r="949" spans="1:2">
      <c r="A949" s="18">
        <v>20199</v>
      </c>
      <c r="B949" s="27">
        <f t="shared" si="27"/>
        <v>7925.9</v>
      </c>
    </row>
    <row r="950" spans="1:2">
      <c r="A950" s="18">
        <v>2019999</v>
      </c>
      <c r="B950" s="27">
        <f t="shared" si="27"/>
        <v>7925.9</v>
      </c>
    </row>
    <row r="951" spans="1:2">
      <c r="A951" s="18">
        <v>203</v>
      </c>
      <c r="B951" s="27">
        <f t="shared" si="27"/>
        <v>5836.5</v>
      </c>
    </row>
    <row r="952" spans="1:2">
      <c r="A952" s="18">
        <v>20306</v>
      </c>
      <c r="B952" s="27">
        <f t="shared" si="27"/>
        <v>5195.5</v>
      </c>
    </row>
    <row r="953" spans="1:2">
      <c r="A953" s="18">
        <v>2030603</v>
      </c>
      <c r="B953" s="27">
        <f t="shared" si="27"/>
        <v>695.5</v>
      </c>
    </row>
    <row r="954" spans="1:2">
      <c r="A954" s="18">
        <v>2030699</v>
      </c>
      <c r="B954" s="27">
        <f t="shared" si="27"/>
        <v>4500</v>
      </c>
    </row>
    <row r="955" spans="1:2">
      <c r="A955" s="18">
        <v>20399</v>
      </c>
      <c r="B955" s="27">
        <f t="shared" si="27"/>
        <v>641</v>
      </c>
    </row>
    <row r="956" spans="1:2">
      <c r="A956" s="18">
        <v>2039999</v>
      </c>
      <c r="B956" s="27">
        <f t="shared" si="27"/>
        <v>641</v>
      </c>
    </row>
    <row r="957" spans="1:2">
      <c r="A957" s="18">
        <v>204</v>
      </c>
      <c r="B957" s="27">
        <f t="shared" si="27"/>
        <v>80479.93</v>
      </c>
    </row>
    <row r="958" spans="1:2">
      <c r="A958" s="18">
        <v>20402</v>
      </c>
      <c r="B958" s="27">
        <f t="shared" si="27"/>
        <v>71833.9</v>
      </c>
    </row>
    <row r="959" spans="1:2">
      <c r="A959" s="18">
        <v>2040201</v>
      </c>
      <c r="B959" s="27">
        <f t="shared" si="27"/>
        <v>65689.09</v>
      </c>
    </row>
    <row r="960" spans="1:2">
      <c r="A960" s="18">
        <v>2040202</v>
      </c>
      <c r="B960" s="27">
        <f t="shared" si="27"/>
        <v>2023.4</v>
      </c>
    </row>
    <row r="961" spans="1:2">
      <c r="A961" s="18">
        <v>2040220</v>
      </c>
      <c r="B961" s="27">
        <f t="shared" si="27"/>
        <v>1117.5</v>
      </c>
    </row>
    <row r="962" spans="1:2">
      <c r="A962" s="18">
        <v>2040299</v>
      </c>
      <c r="B962" s="27">
        <f t="shared" si="27"/>
        <v>3003.91</v>
      </c>
    </row>
    <row r="963" spans="1:2">
      <c r="A963" s="18">
        <v>20403</v>
      </c>
      <c r="B963" s="27">
        <f t="shared" si="27"/>
        <v>348</v>
      </c>
    </row>
    <row r="964" spans="1:2">
      <c r="A964" s="18">
        <v>2040302</v>
      </c>
      <c r="B964" s="27">
        <f t="shared" si="27"/>
        <v>8</v>
      </c>
    </row>
    <row r="965" spans="1:2">
      <c r="A965" s="18">
        <v>2040399</v>
      </c>
      <c r="B965" s="27">
        <f t="shared" si="27"/>
        <v>340</v>
      </c>
    </row>
    <row r="966" spans="1:2">
      <c r="A966" s="18">
        <v>20406</v>
      </c>
      <c r="B966" s="27">
        <f t="shared" si="27"/>
        <v>4234.59</v>
      </c>
    </row>
    <row r="967" spans="1:2">
      <c r="A967" s="18">
        <v>2040601</v>
      </c>
      <c r="B967" s="27">
        <f t="shared" si="27"/>
        <v>3581.49</v>
      </c>
    </row>
    <row r="968" spans="1:2">
      <c r="A968" s="18">
        <v>2040602</v>
      </c>
      <c r="B968" s="27">
        <f t="shared" si="27"/>
        <v>272</v>
      </c>
    </row>
    <row r="969" spans="1:2">
      <c r="A969" s="18">
        <v>2040604</v>
      </c>
      <c r="B969" s="27">
        <f t="shared" si="27"/>
        <v>70.7</v>
      </c>
    </row>
    <row r="970" spans="1:2">
      <c r="A970" s="18">
        <v>2040605</v>
      </c>
      <c r="B970" s="27">
        <f t="shared" si="27"/>
        <v>164.4</v>
      </c>
    </row>
    <row r="971" spans="1:2">
      <c r="A971" s="18">
        <v>2040607</v>
      </c>
      <c r="B971" s="27">
        <f t="shared" si="27"/>
        <v>16</v>
      </c>
    </row>
    <row r="972" spans="1:2">
      <c r="A972" s="18">
        <v>2040608</v>
      </c>
      <c r="B972" s="27">
        <f t="shared" si="27"/>
        <v>48</v>
      </c>
    </row>
    <row r="973" spans="1:2">
      <c r="A973" s="18">
        <v>2040612</v>
      </c>
      <c r="B973" s="27">
        <f t="shared" si="27"/>
        <v>82</v>
      </c>
    </row>
    <row r="974" spans="1:2">
      <c r="A974" s="18">
        <v>20408</v>
      </c>
      <c r="B974" s="27">
        <f t="shared" si="27"/>
        <v>4044.44</v>
      </c>
    </row>
    <row r="975" spans="1:2">
      <c r="A975" s="18">
        <v>2040801</v>
      </c>
      <c r="B975" s="27">
        <f t="shared" si="27"/>
        <v>3375.34</v>
      </c>
    </row>
    <row r="976" spans="1:2">
      <c r="A976" s="18">
        <v>2040802</v>
      </c>
      <c r="B976" s="27">
        <f t="shared" si="27"/>
        <v>313.28</v>
      </c>
    </row>
    <row r="977" spans="1:2">
      <c r="A977" s="18">
        <v>2040804</v>
      </c>
      <c r="B977" s="27">
        <f t="shared" si="27"/>
        <v>270.18</v>
      </c>
    </row>
    <row r="978" spans="1:2">
      <c r="A978" s="18">
        <v>2040805</v>
      </c>
      <c r="B978" s="27">
        <f t="shared" ref="B978:B1041" si="28">VLOOKUP(A978,$A$429:$B$847,2,FALSE)</f>
        <v>30.64</v>
      </c>
    </row>
    <row r="979" spans="1:2">
      <c r="A979" s="18">
        <v>2040806</v>
      </c>
      <c r="B979" s="27">
        <f t="shared" si="28"/>
        <v>10</v>
      </c>
    </row>
    <row r="980" spans="1:2">
      <c r="A980" s="18">
        <v>2040899</v>
      </c>
      <c r="B980" s="27">
        <f t="shared" si="28"/>
        <v>45</v>
      </c>
    </row>
    <row r="981" spans="1:2">
      <c r="A981" s="18">
        <v>20499</v>
      </c>
      <c r="B981" s="27">
        <f t="shared" si="28"/>
        <v>19</v>
      </c>
    </row>
    <row r="982" spans="1:2">
      <c r="A982" s="18">
        <v>2049902</v>
      </c>
      <c r="B982" s="27">
        <f t="shared" si="28"/>
        <v>19</v>
      </c>
    </row>
    <row r="983" spans="1:2">
      <c r="A983" s="18">
        <v>205</v>
      </c>
      <c r="B983" s="27">
        <f t="shared" si="28"/>
        <v>176039.67</v>
      </c>
    </row>
    <row r="984" spans="1:2">
      <c r="A984" s="18">
        <v>20501</v>
      </c>
      <c r="B984" s="27">
        <f t="shared" si="28"/>
        <v>5277.51</v>
      </c>
    </row>
    <row r="985" spans="1:2">
      <c r="A985" s="18">
        <v>2050101</v>
      </c>
      <c r="B985" s="27">
        <f t="shared" si="28"/>
        <v>2136.57</v>
      </c>
    </row>
    <row r="986" spans="1:2">
      <c r="A986" s="18">
        <v>2050199</v>
      </c>
      <c r="B986" s="27">
        <f t="shared" si="28"/>
        <v>3140.94</v>
      </c>
    </row>
    <row r="987" spans="1:2">
      <c r="A987" s="18">
        <v>20502</v>
      </c>
      <c r="B987" s="27">
        <f t="shared" si="28"/>
        <v>94029.35</v>
      </c>
    </row>
    <row r="988" spans="1:2">
      <c r="A988" s="18">
        <v>2050201</v>
      </c>
      <c r="B988" s="27">
        <f t="shared" si="28"/>
        <v>4303.81</v>
      </c>
    </row>
    <row r="989" spans="1:2">
      <c r="A989" s="18">
        <v>2050202</v>
      </c>
      <c r="B989" s="27">
        <f t="shared" si="28"/>
        <v>5983.54</v>
      </c>
    </row>
    <row r="990" spans="1:2">
      <c r="A990" s="18">
        <v>2050203</v>
      </c>
      <c r="B990" s="27">
        <f t="shared" si="28"/>
        <v>32413.47</v>
      </c>
    </row>
    <row r="991" spans="1:2">
      <c r="A991" s="18">
        <v>2050204</v>
      </c>
      <c r="B991" s="27">
        <f t="shared" si="28"/>
        <v>44910.13</v>
      </c>
    </row>
    <row r="992" spans="1:2">
      <c r="A992" s="18">
        <v>2050205</v>
      </c>
      <c r="B992" s="27">
        <f t="shared" si="28"/>
        <v>919</v>
      </c>
    </row>
    <row r="993" spans="1:2">
      <c r="A993" s="18">
        <v>2050299</v>
      </c>
      <c r="B993" s="27">
        <f t="shared" si="28"/>
        <v>5499.4</v>
      </c>
    </row>
    <row r="994" spans="1:2">
      <c r="A994" s="18">
        <v>20503</v>
      </c>
      <c r="B994" s="27">
        <f t="shared" si="28"/>
        <v>45874.31</v>
      </c>
    </row>
    <row r="995" spans="1:2">
      <c r="A995" s="18">
        <v>2050302</v>
      </c>
      <c r="B995" s="27">
        <f t="shared" si="28"/>
        <v>6243.47</v>
      </c>
    </row>
    <row r="996" spans="1:2">
      <c r="A996" s="18">
        <v>2050305</v>
      </c>
      <c r="B996" s="27">
        <f t="shared" si="28"/>
        <v>39630.84</v>
      </c>
    </row>
    <row r="997" spans="1:2">
      <c r="A997" s="18">
        <v>20504</v>
      </c>
      <c r="B997" s="27">
        <f t="shared" si="28"/>
        <v>2062.52</v>
      </c>
    </row>
    <row r="998" spans="1:2">
      <c r="A998" s="18">
        <v>2050404</v>
      </c>
      <c r="B998" s="27">
        <f t="shared" si="28"/>
        <v>2062.52</v>
      </c>
    </row>
    <row r="999" spans="1:2">
      <c r="A999" s="18">
        <v>20507</v>
      </c>
      <c r="B999" s="27">
        <f t="shared" si="28"/>
        <v>2927.73</v>
      </c>
    </row>
    <row r="1000" spans="1:2">
      <c r="A1000" s="18">
        <v>2050701</v>
      </c>
      <c r="B1000" s="27">
        <f t="shared" si="28"/>
        <v>2138.4</v>
      </c>
    </row>
    <row r="1001" spans="1:2">
      <c r="A1001" s="18">
        <v>2050702</v>
      </c>
      <c r="B1001" s="27">
        <f t="shared" si="28"/>
        <v>789.33</v>
      </c>
    </row>
    <row r="1002" spans="1:2">
      <c r="A1002" s="18">
        <v>20508</v>
      </c>
      <c r="B1002" s="27">
        <f t="shared" si="28"/>
        <v>2290.42</v>
      </c>
    </row>
    <row r="1003" spans="1:2">
      <c r="A1003" s="18">
        <v>2050802</v>
      </c>
      <c r="B1003" s="27">
        <f t="shared" si="28"/>
        <v>2290.42</v>
      </c>
    </row>
    <row r="1004" spans="1:2">
      <c r="A1004" s="18">
        <v>20509</v>
      </c>
      <c r="B1004" s="27">
        <f t="shared" si="28"/>
        <v>6451</v>
      </c>
    </row>
    <row r="1005" spans="1:2">
      <c r="A1005" s="18">
        <v>2050999</v>
      </c>
      <c r="B1005" s="27">
        <f t="shared" si="28"/>
        <v>6451</v>
      </c>
    </row>
    <row r="1006" spans="1:2">
      <c r="A1006" s="18">
        <v>20599</v>
      </c>
      <c r="B1006" s="27">
        <f t="shared" si="28"/>
        <v>17126.83</v>
      </c>
    </row>
    <row r="1007" spans="1:2">
      <c r="A1007" s="18">
        <v>2059999</v>
      </c>
      <c r="B1007" s="27">
        <f t="shared" si="28"/>
        <v>17126.83</v>
      </c>
    </row>
    <row r="1008" spans="1:2">
      <c r="A1008" s="18">
        <v>206</v>
      </c>
      <c r="B1008" s="27">
        <f t="shared" si="28"/>
        <v>34136.02</v>
      </c>
    </row>
    <row r="1009" spans="1:2">
      <c r="A1009" s="18">
        <v>20601</v>
      </c>
      <c r="B1009" s="27">
        <f t="shared" si="28"/>
        <v>9420.93</v>
      </c>
    </row>
    <row r="1010" spans="1:2">
      <c r="A1010" s="18">
        <v>2060101</v>
      </c>
      <c r="B1010" s="27">
        <f t="shared" si="28"/>
        <v>977.73</v>
      </c>
    </row>
    <row r="1011" spans="1:2">
      <c r="A1011" s="18">
        <v>2060199</v>
      </c>
      <c r="B1011" s="27">
        <f t="shared" si="28"/>
        <v>8443.2</v>
      </c>
    </row>
    <row r="1012" spans="1:2">
      <c r="A1012" s="18">
        <v>20606</v>
      </c>
      <c r="B1012" s="27">
        <f t="shared" si="28"/>
        <v>308.66</v>
      </c>
    </row>
    <row r="1013" spans="1:2">
      <c r="A1013" s="18">
        <v>2060601</v>
      </c>
      <c r="B1013" s="27">
        <f t="shared" si="28"/>
        <v>222.66</v>
      </c>
    </row>
    <row r="1014" spans="1:2">
      <c r="A1014" s="18">
        <v>2060602</v>
      </c>
      <c r="B1014" s="27">
        <f t="shared" si="28"/>
        <v>86</v>
      </c>
    </row>
    <row r="1015" spans="1:2">
      <c r="A1015" s="18">
        <v>20607</v>
      </c>
      <c r="B1015" s="27">
        <f t="shared" si="28"/>
        <v>834.43</v>
      </c>
    </row>
    <row r="1016" spans="1:2">
      <c r="A1016" s="18">
        <v>2060701</v>
      </c>
      <c r="B1016" s="27">
        <f t="shared" si="28"/>
        <v>320.96</v>
      </c>
    </row>
    <row r="1017" spans="1:2">
      <c r="A1017" s="18">
        <v>2060702</v>
      </c>
      <c r="B1017" s="27">
        <f t="shared" si="28"/>
        <v>226.85</v>
      </c>
    </row>
    <row r="1018" spans="1:2">
      <c r="A1018" s="18">
        <v>2060705</v>
      </c>
      <c r="B1018" s="27">
        <f t="shared" si="28"/>
        <v>206.62</v>
      </c>
    </row>
    <row r="1019" spans="1:2">
      <c r="A1019" s="18">
        <v>2060799</v>
      </c>
      <c r="B1019" s="27">
        <f t="shared" si="28"/>
        <v>80</v>
      </c>
    </row>
    <row r="1020" spans="1:2">
      <c r="A1020" s="18">
        <v>20609</v>
      </c>
      <c r="B1020" s="27">
        <f t="shared" si="28"/>
        <v>2000</v>
      </c>
    </row>
    <row r="1021" spans="1:2">
      <c r="A1021" s="18">
        <v>2060999</v>
      </c>
      <c r="B1021" s="27">
        <f t="shared" si="28"/>
        <v>2000</v>
      </c>
    </row>
    <row r="1022" spans="1:2">
      <c r="A1022" s="18">
        <v>20699</v>
      </c>
      <c r="B1022" s="27">
        <f t="shared" si="28"/>
        <v>21572</v>
      </c>
    </row>
    <row r="1023" spans="1:2">
      <c r="A1023" s="18">
        <v>2069999</v>
      </c>
      <c r="B1023" s="27">
        <f t="shared" si="28"/>
        <v>21572</v>
      </c>
    </row>
    <row r="1024" spans="1:2">
      <c r="A1024" s="18">
        <v>207</v>
      </c>
      <c r="B1024" s="27">
        <f t="shared" si="28"/>
        <v>40367.39</v>
      </c>
    </row>
    <row r="1025" spans="1:2">
      <c r="A1025" s="18">
        <v>20701</v>
      </c>
      <c r="B1025" s="27">
        <f t="shared" si="28"/>
        <v>32444.12</v>
      </c>
    </row>
    <row r="1026" spans="1:2">
      <c r="A1026" s="18">
        <v>2070101</v>
      </c>
      <c r="B1026" s="27">
        <f t="shared" si="28"/>
        <v>1780.99</v>
      </c>
    </row>
    <row r="1027" spans="1:2">
      <c r="A1027" s="18">
        <v>2070104</v>
      </c>
      <c r="B1027" s="27">
        <f t="shared" si="28"/>
        <v>907.29</v>
      </c>
    </row>
    <row r="1028" spans="1:2">
      <c r="A1028" s="18">
        <v>2070105</v>
      </c>
      <c r="B1028" s="27">
        <f t="shared" si="28"/>
        <v>127.23</v>
      </c>
    </row>
    <row r="1029" spans="1:2">
      <c r="A1029" s="18">
        <v>2070107</v>
      </c>
      <c r="B1029" s="27">
        <f t="shared" si="28"/>
        <v>1868.12</v>
      </c>
    </row>
    <row r="1030" spans="1:2">
      <c r="A1030" s="18">
        <v>2070108</v>
      </c>
      <c r="B1030" s="27">
        <f t="shared" si="28"/>
        <v>47.2</v>
      </c>
    </row>
    <row r="1031" spans="1:2">
      <c r="A1031" s="18">
        <v>2070109</v>
      </c>
      <c r="B1031" s="27">
        <f t="shared" si="28"/>
        <v>632.68</v>
      </c>
    </row>
    <row r="1032" spans="1:2">
      <c r="A1032" s="18">
        <v>2070111</v>
      </c>
      <c r="B1032" s="27">
        <f t="shared" si="28"/>
        <v>247.44</v>
      </c>
    </row>
    <row r="1033" spans="1:2">
      <c r="A1033" s="18">
        <v>2070112</v>
      </c>
      <c r="B1033" s="27">
        <f t="shared" si="28"/>
        <v>15.2</v>
      </c>
    </row>
    <row r="1034" spans="1:2">
      <c r="A1034" s="18">
        <v>2070199</v>
      </c>
      <c r="B1034" s="27">
        <f t="shared" si="28"/>
        <v>26817.97</v>
      </c>
    </row>
    <row r="1035" spans="1:2">
      <c r="A1035" s="18">
        <v>20702</v>
      </c>
      <c r="B1035" s="27">
        <f t="shared" si="28"/>
        <v>841.03</v>
      </c>
    </row>
    <row r="1036" spans="1:2">
      <c r="A1036" s="18">
        <v>2070204</v>
      </c>
      <c r="B1036" s="27">
        <f t="shared" si="28"/>
        <v>235.76</v>
      </c>
    </row>
    <row r="1037" spans="1:2">
      <c r="A1037" s="18">
        <v>2070205</v>
      </c>
      <c r="B1037" s="27">
        <f t="shared" si="28"/>
        <v>605.27</v>
      </c>
    </row>
    <row r="1038" spans="1:2">
      <c r="A1038" s="18">
        <v>20703</v>
      </c>
      <c r="B1038" s="27">
        <f t="shared" si="28"/>
        <v>1322.35</v>
      </c>
    </row>
    <row r="1039" spans="1:2">
      <c r="A1039" s="18">
        <v>2070307</v>
      </c>
      <c r="B1039" s="27">
        <f t="shared" si="28"/>
        <v>909.26</v>
      </c>
    </row>
    <row r="1040" spans="1:2">
      <c r="A1040" s="18">
        <v>2070308</v>
      </c>
      <c r="B1040" s="27">
        <f t="shared" si="28"/>
        <v>314.1</v>
      </c>
    </row>
    <row r="1041" spans="1:2">
      <c r="A1041" s="18">
        <v>2070399</v>
      </c>
      <c r="B1041" s="27">
        <f t="shared" si="28"/>
        <v>98.99</v>
      </c>
    </row>
    <row r="1042" spans="1:2">
      <c r="A1042" s="18">
        <v>20706</v>
      </c>
      <c r="B1042" s="27">
        <f t="shared" ref="B1042:B1105" si="29">VLOOKUP(A1042,$A$429:$B$847,2,FALSE)</f>
        <v>1245.12</v>
      </c>
    </row>
    <row r="1043" spans="1:2">
      <c r="A1043" s="18">
        <v>2070605</v>
      </c>
      <c r="B1043" s="27">
        <f t="shared" si="29"/>
        <v>1245.12</v>
      </c>
    </row>
    <row r="1044" spans="1:2">
      <c r="A1044" s="18">
        <v>20708</v>
      </c>
      <c r="B1044" s="27">
        <f t="shared" si="29"/>
        <v>4312.37</v>
      </c>
    </row>
    <row r="1045" spans="1:2">
      <c r="A1045" s="18">
        <v>2070801</v>
      </c>
      <c r="B1045" s="27">
        <f t="shared" si="29"/>
        <v>127.96</v>
      </c>
    </row>
    <row r="1046" spans="1:2">
      <c r="A1046" s="18">
        <v>2070808</v>
      </c>
      <c r="B1046" s="27">
        <f t="shared" si="29"/>
        <v>4091.39</v>
      </c>
    </row>
    <row r="1047" spans="1:2">
      <c r="A1047" s="18">
        <v>2070899</v>
      </c>
      <c r="B1047" s="27">
        <f t="shared" si="29"/>
        <v>93.02</v>
      </c>
    </row>
    <row r="1048" spans="1:2">
      <c r="A1048" s="18">
        <v>20799</v>
      </c>
      <c r="B1048" s="27">
        <f t="shared" si="29"/>
        <v>202.4</v>
      </c>
    </row>
    <row r="1049" spans="1:2">
      <c r="A1049" s="18">
        <v>2079999</v>
      </c>
      <c r="B1049" s="27">
        <f t="shared" si="29"/>
        <v>202.4</v>
      </c>
    </row>
    <row r="1050" spans="1:2">
      <c r="A1050" s="18">
        <v>208</v>
      </c>
      <c r="B1050" s="27">
        <f t="shared" si="29"/>
        <v>129940.104213</v>
      </c>
    </row>
    <row r="1051" spans="1:2">
      <c r="A1051" s="18">
        <v>20801</v>
      </c>
      <c r="B1051" s="27">
        <f t="shared" si="29"/>
        <v>10643.06</v>
      </c>
    </row>
    <row r="1052" spans="1:2">
      <c r="A1052" s="18">
        <v>2080101</v>
      </c>
      <c r="B1052" s="27">
        <f t="shared" si="29"/>
        <v>2507.2</v>
      </c>
    </row>
    <row r="1053" spans="1:2">
      <c r="A1053" s="18">
        <v>2080102</v>
      </c>
      <c r="B1053" s="27">
        <f t="shared" si="29"/>
        <v>102.05</v>
      </c>
    </row>
    <row r="1054" spans="1:2">
      <c r="A1054" s="18">
        <v>2080106</v>
      </c>
      <c r="B1054" s="27">
        <f t="shared" si="29"/>
        <v>623.93</v>
      </c>
    </row>
    <row r="1055" spans="1:2">
      <c r="A1055" s="18">
        <v>2080109</v>
      </c>
      <c r="B1055" s="27">
        <f t="shared" si="29"/>
        <v>1298.97</v>
      </c>
    </row>
    <row r="1056" spans="1:2">
      <c r="A1056" s="18">
        <v>2080110</v>
      </c>
      <c r="B1056" s="27">
        <f t="shared" si="29"/>
        <v>304.91</v>
      </c>
    </row>
    <row r="1057" spans="1:2">
      <c r="A1057" s="18">
        <v>2080113</v>
      </c>
      <c r="B1057" s="27">
        <f t="shared" si="29"/>
        <v>6.84</v>
      </c>
    </row>
    <row r="1058" spans="1:2">
      <c r="A1058" s="18">
        <v>2080199</v>
      </c>
      <c r="B1058" s="27">
        <f t="shared" si="29"/>
        <v>5799.16</v>
      </c>
    </row>
    <row r="1059" spans="1:2">
      <c r="A1059" s="18">
        <v>20802</v>
      </c>
      <c r="B1059" s="27">
        <f t="shared" si="29"/>
        <v>1791.26</v>
      </c>
    </row>
    <row r="1060" spans="1:2">
      <c r="A1060" s="18">
        <v>2080201</v>
      </c>
      <c r="B1060" s="27">
        <f t="shared" si="29"/>
        <v>1342.77</v>
      </c>
    </row>
    <row r="1061" spans="1:2">
      <c r="A1061" s="18">
        <v>2080202</v>
      </c>
      <c r="B1061" s="27">
        <f t="shared" si="29"/>
        <v>307.51</v>
      </c>
    </row>
    <row r="1062" spans="1:2">
      <c r="A1062" s="18">
        <v>2080299</v>
      </c>
      <c r="B1062" s="27">
        <f t="shared" si="29"/>
        <v>140.98</v>
      </c>
    </row>
    <row r="1063" spans="1:2">
      <c r="A1063" s="18">
        <v>20805</v>
      </c>
      <c r="B1063" s="27">
        <f t="shared" si="29"/>
        <v>87616.714213</v>
      </c>
    </row>
    <row r="1064" spans="1:2">
      <c r="A1064" s="18">
        <v>2080505</v>
      </c>
      <c r="B1064" s="27">
        <f t="shared" si="29"/>
        <v>35111.796142</v>
      </c>
    </row>
    <row r="1065" spans="1:2">
      <c r="A1065" s="18">
        <v>2080506</v>
      </c>
      <c r="B1065" s="27">
        <f t="shared" si="29"/>
        <v>15996.918071</v>
      </c>
    </row>
    <row r="1066" spans="1:2">
      <c r="A1066" s="18">
        <v>2080507</v>
      </c>
      <c r="B1066" s="27">
        <f t="shared" si="29"/>
        <v>35500</v>
      </c>
    </row>
    <row r="1067" spans="1:2">
      <c r="A1067" s="18">
        <v>2080599</v>
      </c>
      <c r="B1067" s="27">
        <f t="shared" si="29"/>
        <v>1008</v>
      </c>
    </row>
    <row r="1068" spans="1:2">
      <c r="A1068" s="18">
        <v>20807</v>
      </c>
      <c r="B1068" s="27">
        <f t="shared" si="29"/>
        <v>1250</v>
      </c>
    </row>
    <row r="1069" spans="1:2">
      <c r="A1069" s="18">
        <v>2080799</v>
      </c>
      <c r="B1069" s="27">
        <f t="shared" si="29"/>
        <v>1250</v>
      </c>
    </row>
    <row r="1070" spans="1:2">
      <c r="A1070" s="18">
        <v>20808</v>
      </c>
      <c r="B1070" s="27">
        <f t="shared" si="29"/>
        <v>4266</v>
      </c>
    </row>
    <row r="1071" spans="1:2">
      <c r="A1071" s="18">
        <v>2080899</v>
      </c>
      <c r="B1071" s="27">
        <f t="shared" si="29"/>
        <v>4266</v>
      </c>
    </row>
    <row r="1072" spans="1:2">
      <c r="A1072" s="18">
        <v>20809</v>
      </c>
      <c r="B1072" s="27">
        <f t="shared" si="29"/>
        <v>5886.5</v>
      </c>
    </row>
    <row r="1073" spans="1:2">
      <c r="A1073" s="18">
        <v>2080902</v>
      </c>
      <c r="B1073" s="27">
        <f t="shared" si="29"/>
        <v>359.1</v>
      </c>
    </row>
    <row r="1074" spans="1:2">
      <c r="A1074" s="18">
        <v>2080903</v>
      </c>
      <c r="B1074" s="27">
        <f t="shared" si="29"/>
        <v>801.4</v>
      </c>
    </row>
    <row r="1075" spans="1:2">
      <c r="A1075" s="18">
        <v>2080999</v>
      </c>
      <c r="B1075" s="27">
        <f t="shared" si="29"/>
        <v>4726</v>
      </c>
    </row>
    <row r="1076" spans="1:2">
      <c r="A1076" s="18">
        <v>20810</v>
      </c>
      <c r="B1076" s="27">
        <f t="shared" si="29"/>
        <v>2709.89</v>
      </c>
    </row>
    <row r="1077" spans="1:2">
      <c r="A1077" s="18">
        <v>2081002</v>
      </c>
      <c r="B1077" s="27">
        <f t="shared" si="29"/>
        <v>24.32</v>
      </c>
    </row>
    <row r="1078" spans="1:2">
      <c r="A1078" s="18">
        <v>2081004</v>
      </c>
      <c r="B1078" s="27">
        <f t="shared" si="29"/>
        <v>917.89</v>
      </c>
    </row>
    <row r="1079" spans="1:2">
      <c r="A1079" s="18">
        <v>2081005</v>
      </c>
      <c r="B1079" s="27">
        <f t="shared" si="29"/>
        <v>1767.68</v>
      </c>
    </row>
    <row r="1080" spans="1:2">
      <c r="A1080" s="18">
        <v>20811</v>
      </c>
      <c r="B1080" s="27">
        <f t="shared" si="29"/>
        <v>2662.58</v>
      </c>
    </row>
    <row r="1081" spans="1:2">
      <c r="A1081" s="18">
        <v>2081101</v>
      </c>
      <c r="B1081" s="27">
        <f t="shared" si="29"/>
        <v>580.8</v>
      </c>
    </row>
    <row r="1082" spans="1:2">
      <c r="A1082" s="18">
        <v>2081104</v>
      </c>
      <c r="B1082" s="27">
        <f t="shared" si="29"/>
        <v>43.78</v>
      </c>
    </row>
    <row r="1083" spans="1:2">
      <c r="A1083" s="18">
        <v>2081107</v>
      </c>
      <c r="B1083" s="27">
        <f t="shared" si="29"/>
        <v>270</v>
      </c>
    </row>
    <row r="1084" spans="1:2">
      <c r="A1084" s="18">
        <v>2081199</v>
      </c>
      <c r="B1084" s="27">
        <f t="shared" si="29"/>
        <v>1768</v>
      </c>
    </row>
    <row r="1085" spans="1:2">
      <c r="A1085" s="18">
        <v>20819</v>
      </c>
      <c r="B1085" s="27">
        <f t="shared" si="29"/>
        <v>4350</v>
      </c>
    </row>
    <row r="1086" spans="1:2">
      <c r="A1086" s="18">
        <v>2081901</v>
      </c>
      <c r="B1086" s="27">
        <f t="shared" si="29"/>
        <v>4350</v>
      </c>
    </row>
    <row r="1087" spans="1:2">
      <c r="A1087" s="18">
        <v>20820</v>
      </c>
      <c r="B1087" s="27">
        <f t="shared" si="29"/>
        <v>479.6</v>
      </c>
    </row>
    <row r="1088" spans="1:2">
      <c r="A1088" s="18">
        <v>2082002</v>
      </c>
      <c r="B1088" s="27">
        <f t="shared" si="29"/>
        <v>479.6</v>
      </c>
    </row>
    <row r="1089" spans="1:2">
      <c r="A1089" s="18">
        <v>20826</v>
      </c>
      <c r="B1089" s="27">
        <f t="shared" si="29"/>
        <v>300</v>
      </c>
    </row>
    <row r="1090" spans="1:2">
      <c r="A1090" s="18">
        <v>2082699</v>
      </c>
      <c r="B1090" s="27">
        <f t="shared" si="29"/>
        <v>300</v>
      </c>
    </row>
    <row r="1091" spans="1:2">
      <c r="A1091" s="18">
        <v>20827</v>
      </c>
      <c r="B1091" s="27">
        <f t="shared" si="29"/>
        <v>4301.16</v>
      </c>
    </row>
    <row r="1092" spans="1:2">
      <c r="A1092" s="18">
        <v>2082702</v>
      </c>
      <c r="B1092" s="27">
        <f t="shared" si="29"/>
        <v>21.16</v>
      </c>
    </row>
    <row r="1093" spans="1:2">
      <c r="A1093" s="18">
        <v>2082799</v>
      </c>
      <c r="B1093" s="27">
        <f t="shared" si="29"/>
        <v>4280</v>
      </c>
    </row>
    <row r="1094" spans="1:2">
      <c r="A1094" s="18">
        <v>20828</v>
      </c>
      <c r="B1094" s="27">
        <f t="shared" si="29"/>
        <v>1597.48</v>
      </c>
    </row>
    <row r="1095" spans="1:2">
      <c r="A1095" s="18">
        <v>2082801</v>
      </c>
      <c r="B1095" s="27">
        <f t="shared" si="29"/>
        <v>826.2</v>
      </c>
    </row>
    <row r="1096" spans="1:2">
      <c r="A1096" s="18">
        <v>2082805</v>
      </c>
      <c r="B1096" s="27">
        <f t="shared" si="29"/>
        <v>434.18</v>
      </c>
    </row>
    <row r="1097" spans="1:2">
      <c r="A1097" s="18">
        <v>2082899</v>
      </c>
      <c r="B1097" s="27">
        <f t="shared" si="29"/>
        <v>337.1</v>
      </c>
    </row>
    <row r="1098" spans="1:2">
      <c r="A1098" s="18">
        <v>20899</v>
      </c>
      <c r="B1098" s="27">
        <f t="shared" si="29"/>
        <v>2085.86</v>
      </c>
    </row>
    <row r="1099" spans="1:2">
      <c r="A1099" s="18">
        <v>2089999</v>
      </c>
      <c r="B1099" s="27">
        <f t="shared" si="29"/>
        <v>2085.86</v>
      </c>
    </row>
    <row r="1100" spans="1:2">
      <c r="A1100" s="18">
        <v>210</v>
      </c>
      <c r="B1100" s="27">
        <f t="shared" si="29"/>
        <v>64781.295787</v>
      </c>
    </row>
    <row r="1101" spans="1:2">
      <c r="A1101" s="18">
        <v>21001</v>
      </c>
      <c r="B1101" s="27">
        <f t="shared" si="29"/>
        <v>2473.15</v>
      </c>
    </row>
    <row r="1102" spans="1:2">
      <c r="A1102" s="18">
        <v>2100101</v>
      </c>
      <c r="B1102" s="27">
        <f t="shared" si="29"/>
        <v>1955.63</v>
      </c>
    </row>
    <row r="1103" spans="1:2">
      <c r="A1103" s="18">
        <v>2100199</v>
      </c>
      <c r="B1103" s="27">
        <f t="shared" si="29"/>
        <v>517.52</v>
      </c>
    </row>
    <row r="1104" spans="1:2">
      <c r="A1104" s="18">
        <v>21002</v>
      </c>
      <c r="B1104" s="27">
        <f t="shared" si="29"/>
        <v>9904.21</v>
      </c>
    </row>
    <row r="1105" spans="1:2">
      <c r="A1105" s="18">
        <v>2100201</v>
      </c>
      <c r="B1105" s="27">
        <f t="shared" si="29"/>
        <v>4414.21</v>
      </c>
    </row>
    <row r="1106" spans="1:2">
      <c r="A1106" s="18">
        <v>2100202</v>
      </c>
      <c r="B1106" s="27">
        <f t="shared" ref="B1106:B1169" si="30">VLOOKUP(A1106,$A$429:$B$847,2,FALSE)</f>
        <v>816.62</v>
      </c>
    </row>
    <row r="1107" spans="1:2">
      <c r="A1107" s="18">
        <v>2100203</v>
      </c>
      <c r="B1107" s="27">
        <f t="shared" si="30"/>
        <v>2485.41</v>
      </c>
    </row>
    <row r="1108" spans="1:2">
      <c r="A1108" s="18">
        <v>2100205</v>
      </c>
      <c r="B1108" s="27">
        <f t="shared" si="30"/>
        <v>2187.97</v>
      </c>
    </row>
    <row r="1109" spans="1:2">
      <c r="A1109" s="18">
        <v>21004</v>
      </c>
      <c r="B1109" s="27">
        <f t="shared" si="30"/>
        <v>12683.25</v>
      </c>
    </row>
    <row r="1110" spans="1:2">
      <c r="A1110" s="18">
        <v>2100401</v>
      </c>
      <c r="B1110" s="27">
        <f t="shared" si="30"/>
        <v>2724.67</v>
      </c>
    </row>
    <row r="1111" spans="1:2">
      <c r="A1111" s="18">
        <v>2100402</v>
      </c>
      <c r="B1111" s="27">
        <f t="shared" si="30"/>
        <v>406.44</v>
      </c>
    </row>
    <row r="1112" spans="1:2">
      <c r="A1112" s="18">
        <v>2100403</v>
      </c>
      <c r="B1112" s="27">
        <f t="shared" si="30"/>
        <v>1194.56</v>
      </c>
    </row>
    <row r="1113" spans="1:2">
      <c r="A1113" s="18">
        <v>2100406</v>
      </c>
      <c r="B1113" s="27">
        <f t="shared" si="30"/>
        <v>4490.38</v>
      </c>
    </row>
    <row r="1114" spans="1:2">
      <c r="A1114" s="18">
        <v>2100408</v>
      </c>
      <c r="B1114" s="27">
        <f t="shared" si="30"/>
        <v>2000</v>
      </c>
    </row>
    <row r="1115" spans="1:2">
      <c r="A1115" s="18">
        <v>2100409</v>
      </c>
      <c r="B1115" s="27">
        <f t="shared" si="30"/>
        <v>419.6</v>
      </c>
    </row>
    <row r="1116" spans="1:2">
      <c r="A1116" s="18">
        <v>2100410</v>
      </c>
      <c r="B1116" s="27">
        <f t="shared" si="30"/>
        <v>1000</v>
      </c>
    </row>
    <row r="1117" spans="1:2">
      <c r="A1117" s="18">
        <v>2100499</v>
      </c>
      <c r="B1117" s="27">
        <f t="shared" si="30"/>
        <v>447.6</v>
      </c>
    </row>
    <row r="1118" spans="1:2">
      <c r="A1118" s="18">
        <v>21007</v>
      </c>
      <c r="B1118" s="27">
        <f t="shared" si="30"/>
        <v>6115</v>
      </c>
    </row>
    <row r="1119" spans="1:2">
      <c r="A1119" s="18">
        <v>2100717</v>
      </c>
      <c r="B1119" s="27">
        <f t="shared" si="30"/>
        <v>1112</v>
      </c>
    </row>
    <row r="1120" spans="1:2">
      <c r="A1120" s="18">
        <v>2100799</v>
      </c>
      <c r="B1120" s="27">
        <f t="shared" si="30"/>
        <v>5003</v>
      </c>
    </row>
    <row r="1121" spans="1:2">
      <c r="A1121" s="18">
        <v>21011</v>
      </c>
      <c r="B1121" s="27">
        <f t="shared" si="30"/>
        <v>24563.405787</v>
      </c>
    </row>
    <row r="1122" spans="1:2">
      <c r="A1122" s="18">
        <v>2101101</v>
      </c>
      <c r="B1122" s="27">
        <f t="shared" si="30"/>
        <v>7858.06</v>
      </c>
    </row>
    <row r="1123" spans="1:2">
      <c r="A1123" s="18">
        <v>2101102</v>
      </c>
      <c r="B1123" s="27">
        <f t="shared" si="30"/>
        <v>2772.465787</v>
      </c>
    </row>
    <row r="1124" spans="1:2">
      <c r="A1124" s="18">
        <v>2101103</v>
      </c>
      <c r="B1124" s="27">
        <f t="shared" si="30"/>
        <v>544.11</v>
      </c>
    </row>
    <row r="1125" spans="1:2">
      <c r="A1125" s="18">
        <v>2101199</v>
      </c>
      <c r="B1125" s="27">
        <f t="shared" si="30"/>
        <v>13388.77</v>
      </c>
    </row>
    <row r="1126" spans="1:2">
      <c r="A1126" s="18">
        <v>21012</v>
      </c>
      <c r="B1126" s="27">
        <f t="shared" si="30"/>
        <v>7000</v>
      </c>
    </row>
    <row r="1127" spans="1:2">
      <c r="A1127" s="18">
        <v>2101201</v>
      </c>
      <c r="B1127" s="27">
        <f t="shared" si="30"/>
        <v>7000</v>
      </c>
    </row>
    <row r="1128" spans="1:2">
      <c r="A1128" s="18">
        <v>21015</v>
      </c>
      <c r="B1128" s="27">
        <f t="shared" si="30"/>
        <v>1528.07</v>
      </c>
    </row>
    <row r="1129" spans="1:2">
      <c r="A1129" s="18">
        <v>2101501</v>
      </c>
      <c r="B1129" s="27">
        <f t="shared" si="30"/>
        <v>834.54</v>
      </c>
    </row>
    <row r="1130" spans="1:2">
      <c r="A1130" s="18">
        <v>2101502</v>
      </c>
      <c r="B1130" s="27">
        <f t="shared" si="30"/>
        <v>594.03</v>
      </c>
    </row>
    <row r="1131" spans="1:2">
      <c r="A1131" s="18">
        <v>2101550</v>
      </c>
      <c r="B1131" s="27">
        <f t="shared" si="30"/>
        <v>95.5</v>
      </c>
    </row>
    <row r="1132" spans="1:2">
      <c r="A1132" s="18">
        <v>2101599</v>
      </c>
      <c r="B1132" s="27">
        <f t="shared" si="30"/>
        <v>4</v>
      </c>
    </row>
    <row r="1133" spans="1:2">
      <c r="A1133" s="18">
        <v>21019</v>
      </c>
      <c r="B1133" s="27">
        <f t="shared" si="30"/>
        <v>260</v>
      </c>
    </row>
    <row r="1134" spans="1:2">
      <c r="A1134" s="18">
        <v>2101902</v>
      </c>
      <c r="B1134" s="27">
        <f t="shared" si="30"/>
        <v>260</v>
      </c>
    </row>
    <row r="1135" spans="1:2">
      <c r="A1135" s="18">
        <v>21099</v>
      </c>
      <c r="B1135" s="27">
        <f t="shared" si="30"/>
        <v>254.21</v>
      </c>
    </row>
    <row r="1136" spans="1:2">
      <c r="A1136" s="18">
        <v>2109999</v>
      </c>
      <c r="B1136" s="27">
        <f t="shared" si="30"/>
        <v>254.21</v>
      </c>
    </row>
    <row r="1137" spans="1:2">
      <c r="A1137" s="18">
        <v>211</v>
      </c>
      <c r="B1137" s="27">
        <f t="shared" si="30"/>
        <v>13003.95</v>
      </c>
    </row>
    <row r="1138" spans="1:2">
      <c r="A1138" s="18">
        <v>21101</v>
      </c>
      <c r="B1138" s="27">
        <f t="shared" si="30"/>
        <v>12775.26</v>
      </c>
    </row>
    <row r="1139" spans="1:2">
      <c r="A1139" s="18">
        <v>2110101</v>
      </c>
      <c r="B1139" s="27">
        <f t="shared" si="30"/>
        <v>11936.89</v>
      </c>
    </row>
    <row r="1140" spans="1:2">
      <c r="A1140" s="18">
        <v>2110102</v>
      </c>
      <c r="B1140" s="27">
        <f t="shared" si="30"/>
        <v>838.37</v>
      </c>
    </row>
    <row r="1141" spans="1:2">
      <c r="A1141" s="18">
        <v>21102</v>
      </c>
      <c r="B1141" s="27">
        <f t="shared" si="30"/>
        <v>99.7</v>
      </c>
    </row>
    <row r="1142" spans="1:2">
      <c r="A1142" s="18">
        <v>2110203</v>
      </c>
      <c r="B1142" s="27">
        <f t="shared" si="30"/>
        <v>99.7</v>
      </c>
    </row>
    <row r="1143" spans="1:2">
      <c r="A1143" s="18">
        <v>21111</v>
      </c>
      <c r="B1143" s="27">
        <f t="shared" si="30"/>
        <v>16.8</v>
      </c>
    </row>
    <row r="1144" spans="1:2">
      <c r="A1144" s="18">
        <v>2111101</v>
      </c>
      <c r="B1144" s="27">
        <f t="shared" si="30"/>
        <v>16.8</v>
      </c>
    </row>
    <row r="1145" spans="1:2">
      <c r="A1145" s="18">
        <v>21114</v>
      </c>
      <c r="B1145" s="27">
        <f t="shared" si="30"/>
        <v>112.19</v>
      </c>
    </row>
    <row r="1146" spans="1:2">
      <c r="A1146" s="18">
        <v>2111450</v>
      </c>
      <c r="B1146" s="27">
        <f t="shared" si="30"/>
        <v>104.59</v>
      </c>
    </row>
    <row r="1147" spans="1:2">
      <c r="A1147" s="18">
        <v>2111499</v>
      </c>
      <c r="B1147" s="27">
        <f t="shared" si="30"/>
        <v>7.6</v>
      </c>
    </row>
    <row r="1148" spans="1:2">
      <c r="A1148" s="18">
        <v>212</v>
      </c>
      <c r="B1148" s="27">
        <f t="shared" si="30"/>
        <v>82256.62</v>
      </c>
    </row>
    <row r="1149" spans="1:2">
      <c r="A1149" s="18">
        <v>21201</v>
      </c>
      <c r="B1149" s="27">
        <f t="shared" si="30"/>
        <v>14577.7</v>
      </c>
    </row>
    <row r="1150" spans="1:2">
      <c r="A1150" s="18">
        <v>2120101</v>
      </c>
      <c r="B1150" s="27">
        <f t="shared" si="30"/>
        <v>3467.35</v>
      </c>
    </row>
    <row r="1151" spans="1:2">
      <c r="A1151" s="18">
        <v>2120102</v>
      </c>
      <c r="B1151" s="27">
        <f t="shared" si="30"/>
        <v>22.8</v>
      </c>
    </row>
    <row r="1152" spans="1:2">
      <c r="A1152" s="18">
        <v>2120104</v>
      </c>
      <c r="B1152" s="27">
        <f t="shared" si="30"/>
        <v>651.2</v>
      </c>
    </row>
    <row r="1153" spans="1:2">
      <c r="A1153" s="18">
        <v>2120199</v>
      </c>
      <c r="B1153" s="27">
        <f t="shared" si="30"/>
        <v>10436.35</v>
      </c>
    </row>
    <row r="1154" spans="1:2">
      <c r="A1154" s="18">
        <v>21203</v>
      </c>
      <c r="B1154" s="27">
        <f t="shared" si="30"/>
        <v>57801.96</v>
      </c>
    </row>
    <row r="1155" spans="1:2">
      <c r="A1155" s="18">
        <v>2120399</v>
      </c>
      <c r="B1155" s="27">
        <f t="shared" si="30"/>
        <v>57801.96</v>
      </c>
    </row>
    <row r="1156" spans="1:2">
      <c r="A1156" s="18">
        <v>21205</v>
      </c>
      <c r="B1156" s="27">
        <f t="shared" si="30"/>
        <v>7973.65</v>
      </c>
    </row>
    <row r="1157" spans="1:2">
      <c r="A1157" s="18">
        <v>2120501</v>
      </c>
      <c r="B1157" s="27">
        <f t="shared" si="30"/>
        <v>7973.65</v>
      </c>
    </row>
    <row r="1158" spans="1:2">
      <c r="A1158" s="18">
        <v>21206</v>
      </c>
      <c r="B1158" s="27">
        <f t="shared" si="30"/>
        <v>1600.44</v>
      </c>
    </row>
    <row r="1159" spans="1:2">
      <c r="A1159" s="18">
        <v>2120601</v>
      </c>
      <c r="B1159" s="27">
        <f t="shared" si="30"/>
        <v>1600.44</v>
      </c>
    </row>
    <row r="1160" spans="1:2">
      <c r="A1160" s="18">
        <v>21299</v>
      </c>
      <c r="B1160" s="27">
        <f t="shared" si="30"/>
        <v>302.87</v>
      </c>
    </row>
    <row r="1161" spans="1:2">
      <c r="A1161" s="18">
        <v>2129999</v>
      </c>
      <c r="B1161" s="27">
        <f t="shared" si="30"/>
        <v>302.87</v>
      </c>
    </row>
    <row r="1162" spans="1:2">
      <c r="A1162" s="18">
        <v>213</v>
      </c>
      <c r="B1162" s="27">
        <f t="shared" si="30"/>
        <v>50439.67</v>
      </c>
    </row>
    <row r="1163" spans="1:2">
      <c r="A1163" s="18">
        <v>21301</v>
      </c>
      <c r="B1163" s="27">
        <f t="shared" si="30"/>
        <v>31718.58</v>
      </c>
    </row>
    <row r="1164" spans="1:2">
      <c r="A1164" s="18">
        <v>2130101</v>
      </c>
      <c r="B1164" s="27">
        <f t="shared" si="30"/>
        <v>2585.67</v>
      </c>
    </row>
    <row r="1165" spans="1:2">
      <c r="A1165" s="18">
        <v>2130102</v>
      </c>
      <c r="B1165" s="27">
        <f t="shared" si="30"/>
        <v>59.47</v>
      </c>
    </row>
    <row r="1166" spans="1:2">
      <c r="A1166" s="18">
        <v>2130104</v>
      </c>
      <c r="B1166" s="27">
        <f t="shared" si="30"/>
        <v>4800.78</v>
      </c>
    </row>
    <row r="1167" spans="1:2">
      <c r="A1167" s="18">
        <v>2130124</v>
      </c>
      <c r="B1167" s="27">
        <f t="shared" si="30"/>
        <v>480</v>
      </c>
    </row>
    <row r="1168" spans="1:2">
      <c r="A1168" s="18">
        <v>2130199</v>
      </c>
      <c r="B1168" s="27">
        <f t="shared" si="30"/>
        <v>23792.66</v>
      </c>
    </row>
    <row r="1169" spans="1:2">
      <c r="A1169" s="18">
        <v>21302</v>
      </c>
      <c r="B1169" s="27">
        <f t="shared" si="30"/>
        <v>3070.76</v>
      </c>
    </row>
    <row r="1170" spans="1:2">
      <c r="A1170" s="18">
        <v>2130201</v>
      </c>
      <c r="B1170" s="27">
        <f t="shared" ref="B1170:B1233" si="31">VLOOKUP(A1170,$A$429:$B$847,2,FALSE)</f>
        <v>1468.99</v>
      </c>
    </row>
    <row r="1171" spans="1:2">
      <c r="A1171" s="18">
        <v>2130202</v>
      </c>
      <c r="B1171" s="27">
        <f t="shared" si="31"/>
        <v>83.6</v>
      </c>
    </row>
    <row r="1172" spans="1:2">
      <c r="A1172" s="18">
        <v>2130204</v>
      </c>
      <c r="B1172" s="27">
        <f t="shared" si="31"/>
        <v>918.17</v>
      </c>
    </row>
    <row r="1173" spans="1:2">
      <c r="A1173" s="18">
        <v>2130234</v>
      </c>
      <c r="B1173" s="27">
        <f t="shared" si="31"/>
        <v>600</v>
      </c>
    </row>
    <row r="1174" spans="1:2">
      <c r="A1174" s="18">
        <v>21303</v>
      </c>
      <c r="B1174" s="27">
        <f t="shared" si="31"/>
        <v>4268.13</v>
      </c>
    </row>
    <row r="1175" spans="1:2">
      <c r="A1175" s="18">
        <v>2130301</v>
      </c>
      <c r="B1175" s="27">
        <f t="shared" si="31"/>
        <v>1932.23</v>
      </c>
    </row>
    <row r="1176" spans="1:2">
      <c r="A1176" s="18">
        <v>2130304</v>
      </c>
      <c r="B1176" s="27">
        <f t="shared" si="31"/>
        <v>39.52</v>
      </c>
    </row>
    <row r="1177" spans="1:2">
      <c r="A1177" s="18">
        <v>2130306</v>
      </c>
      <c r="B1177" s="27">
        <f t="shared" si="31"/>
        <v>47.88</v>
      </c>
    </row>
    <row r="1178" spans="1:2">
      <c r="A1178" s="18">
        <v>2130313</v>
      </c>
      <c r="B1178" s="27">
        <f t="shared" si="31"/>
        <v>55.2</v>
      </c>
    </row>
    <row r="1179" spans="1:2">
      <c r="A1179" s="18">
        <v>2130314</v>
      </c>
      <c r="B1179" s="27">
        <f t="shared" si="31"/>
        <v>38</v>
      </c>
    </row>
    <row r="1180" spans="1:2">
      <c r="A1180" s="18">
        <v>2130399</v>
      </c>
      <c r="B1180" s="27">
        <f t="shared" si="31"/>
        <v>2155.3</v>
      </c>
    </row>
    <row r="1181" spans="1:2">
      <c r="A1181" s="18">
        <v>21305</v>
      </c>
      <c r="B1181" s="27">
        <f t="shared" si="31"/>
        <v>10163</v>
      </c>
    </row>
    <row r="1182" spans="1:2">
      <c r="A1182" s="18">
        <v>2130599</v>
      </c>
      <c r="B1182" s="27">
        <f t="shared" si="31"/>
        <v>10163</v>
      </c>
    </row>
    <row r="1183" spans="1:2">
      <c r="A1183" s="18">
        <v>21308</v>
      </c>
      <c r="B1183" s="27">
        <f t="shared" si="31"/>
        <v>224</v>
      </c>
    </row>
    <row r="1184" spans="1:2">
      <c r="A1184" s="18">
        <v>2130804</v>
      </c>
      <c r="B1184" s="27">
        <f t="shared" si="31"/>
        <v>224</v>
      </c>
    </row>
    <row r="1185" spans="1:2">
      <c r="A1185" s="18">
        <v>21399</v>
      </c>
      <c r="B1185" s="27">
        <f t="shared" si="31"/>
        <v>995.2</v>
      </c>
    </row>
    <row r="1186" spans="1:2">
      <c r="A1186" s="18">
        <v>2139999</v>
      </c>
      <c r="B1186" s="27">
        <f t="shared" si="31"/>
        <v>995.2</v>
      </c>
    </row>
    <row r="1187" spans="1:2">
      <c r="A1187" s="18">
        <v>214</v>
      </c>
      <c r="B1187" s="27">
        <f t="shared" si="31"/>
        <v>11315.81</v>
      </c>
    </row>
    <row r="1188" spans="1:2">
      <c r="A1188" s="18">
        <v>21401</v>
      </c>
      <c r="B1188" s="27">
        <f t="shared" si="31"/>
        <v>11315.81</v>
      </c>
    </row>
    <row r="1189" spans="1:2">
      <c r="A1189" s="18">
        <v>2140101</v>
      </c>
      <c r="B1189" s="27">
        <f t="shared" si="31"/>
        <v>2097.96</v>
      </c>
    </row>
    <row r="1190" spans="1:2">
      <c r="A1190" s="18">
        <v>2140102</v>
      </c>
      <c r="B1190" s="27">
        <f t="shared" si="31"/>
        <v>258.9</v>
      </c>
    </row>
    <row r="1191" spans="1:2">
      <c r="A1191" s="18">
        <v>2140106</v>
      </c>
      <c r="B1191" s="27">
        <f t="shared" si="31"/>
        <v>244.15</v>
      </c>
    </row>
    <row r="1192" spans="1:2">
      <c r="A1192" s="18">
        <v>2140136</v>
      </c>
      <c r="B1192" s="27">
        <f t="shared" si="31"/>
        <v>1020.61</v>
      </c>
    </row>
    <row r="1193" spans="1:2">
      <c r="A1193" s="18">
        <v>2140199</v>
      </c>
      <c r="B1193" s="27">
        <f t="shared" si="31"/>
        <v>7694.19</v>
      </c>
    </row>
    <row r="1194" spans="1:2">
      <c r="A1194" s="18">
        <v>215</v>
      </c>
      <c r="B1194" s="27">
        <f t="shared" si="31"/>
        <v>22421.94</v>
      </c>
    </row>
    <row r="1195" spans="1:2">
      <c r="A1195" s="18">
        <v>21501</v>
      </c>
      <c r="B1195" s="27">
        <f t="shared" si="31"/>
        <v>2600</v>
      </c>
    </row>
    <row r="1196" spans="1:2">
      <c r="A1196" s="18">
        <v>2150199</v>
      </c>
      <c r="B1196" s="27">
        <f t="shared" si="31"/>
        <v>2600</v>
      </c>
    </row>
    <row r="1197" spans="1:2">
      <c r="A1197" s="18">
        <v>21502</v>
      </c>
      <c r="B1197" s="27">
        <f t="shared" si="31"/>
        <v>2151.34</v>
      </c>
    </row>
    <row r="1198" spans="1:2">
      <c r="A1198" s="18">
        <v>2150201</v>
      </c>
      <c r="B1198" s="27">
        <f t="shared" si="31"/>
        <v>1788.71</v>
      </c>
    </row>
    <row r="1199" spans="1:2">
      <c r="A1199" s="18">
        <v>2150202</v>
      </c>
      <c r="B1199" s="27">
        <f t="shared" si="31"/>
        <v>14.63</v>
      </c>
    </row>
    <row r="1200" spans="1:2">
      <c r="A1200" s="18">
        <v>2150299</v>
      </c>
      <c r="B1200" s="27">
        <f t="shared" si="31"/>
        <v>348</v>
      </c>
    </row>
    <row r="1201" spans="1:2">
      <c r="A1201" s="18">
        <v>21503</v>
      </c>
      <c r="B1201" s="27">
        <f t="shared" si="31"/>
        <v>338.04</v>
      </c>
    </row>
    <row r="1202" spans="1:2">
      <c r="A1202" s="18">
        <v>2150399</v>
      </c>
      <c r="B1202" s="27">
        <f t="shared" si="31"/>
        <v>338.04</v>
      </c>
    </row>
    <row r="1203" spans="1:2">
      <c r="A1203" s="18">
        <v>21505</v>
      </c>
      <c r="B1203" s="27">
        <f t="shared" si="31"/>
        <v>1183.86</v>
      </c>
    </row>
    <row r="1204" spans="1:2">
      <c r="A1204" s="18">
        <v>2150501</v>
      </c>
      <c r="B1204" s="27">
        <f t="shared" si="31"/>
        <v>1098.36</v>
      </c>
    </row>
    <row r="1205" spans="1:2">
      <c r="A1205" s="18">
        <v>2150502</v>
      </c>
      <c r="B1205" s="27">
        <f t="shared" si="31"/>
        <v>85.5</v>
      </c>
    </row>
    <row r="1206" spans="1:2">
      <c r="A1206" s="18">
        <v>21507</v>
      </c>
      <c r="B1206" s="27">
        <f t="shared" si="31"/>
        <v>841.76</v>
      </c>
    </row>
    <row r="1207" spans="1:2">
      <c r="A1207" s="18">
        <v>2150701</v>
      </c>
      <c r="B1207" s="27">
        <f t="shared" si="31"/>
        <v>647.3</v>
      </c>
    </row>
    <row r="1208" spans="1:2">
      <c r="A1208" s="18">
        <v>2150702</v>
      </c>
      <c r="B1208" s="27">
        <f t="shared" si="31"/>
        <v>194.46</v>
      </c>
    </row>
    <row r="1209" spans="1:2">
      <c r="A1209" s="18">
        <v>21508</v>
      </c>
      <c r="B1209" s="27">
        <f t="shared" si="31"/>
        <v>3313.4</v>
      </c>
    </row>
    <row r="1210" spans="1:2">
      <c r="A1210" s="18">
        <v>2150899</v>
      </c>
      <c r="B1210" s="27">
        <f t="shared" si="31"/>
        <v>3313.4</v>
      </c>
    </row>
    <row r="1211" spans="1:2">
      <c r="A1211" s="18">
        <v>21599</v>
      </c>
      <c r="B1211" s="27">
        <f t="shared" si="31"/>
        <v>11993.54</v>
      </c>
    </row>
    <row r="1212" spans="1:2">
      <c r="A1212" s="18">
        <v>2159999</v>
      </c>
      <c r="B1212" s="27">
        <f t="shared" si="31"/>
        <v>11993.54</v>
      </c>
    </row>
    <row r="1213" spans="1:2">
      <c r="A1213" s="18">
        <v>216</v>
      </c>
      <c r="B1213" s="27">
        <f t="shared" si="31"/>
        <v>1102.13</v>
      </c>
    </row>
    <row r="1214" spans="1:2">
      <c r="A1214" s="18">
        <v>21602</v>
      </c>
      <c r="B1214" s="27">
        <f t="shared" si="31"/>
        <v>1102.13</v>
      </c>
    </row>
    <row r="1215" spans="1:2">
      <c r="A1215" s="18">
        <v>2160201</v>
      </c>
      <c r="B1215" s="27">
        <f t="shared" si="31"/>
        <v>750.4</v>
      </c>
    </row>
    <row r="1216" spans="1:2">
      <c r="A1216" s="18">
        <v>2160202</v>
      </c>
      <c r="B1216" s="27">
        <f t="shared" si="31"/>
        <v>121.6</v>
      </c>
    </row>
    <row r="1217" spans="1:2">
      <c r="A1217" s="18">
        <v>2160250</v>
      </c>
      <c r="B1217" s="27">
        <f t="shared" si="31"/>
        <v>220.13</v>
      </c>
    </row>
    <row r="1218" spans="1:2">
      <c r="A1218" s="18">
        <v>2160299</v>
      </c>
      <c r="B1218" s="27">
        <f t="shared" si="31"/>
        <v>10</v>
      </c>
    </row>
    <row r="1219" spans="1:2">
      <c r="A1219" s="18">
        <v>217</v>
      </c>
      <c r="B1219" s="27">
        <f t="shared" si="31"/>
        <v>160</v>
      </c>
    </row>
    <row r="1220" spans="1:2">
      <c r="A1220" s="18">
        <v>21703</v>
      </c>
      <c r="B1220" s="27">
        <f t="shared" si="31"/>
        <v>160</v>
      </c>
    </row>
    <row r="1221" spans="1:2">
      <c r="A1221" s="18">
        <v>2170399</v>
      </c>
      <c r="B1221" s="27">
        <f t="shared" si="31"/>
        <v>160</v>
      </c>
    </row>
    <row r="1222" spans="1:2">
      <c r="A1222" s="18">
        <v>220</v>
      </c>
      <c r="B1222" s="27">
        <f t="shared" si="31"/>
        <v>14938.61</v>
      </c>
    </row>
    <row r="1223" spans="1:2">
      <c r="A1223" s="18">
        <v>22001</v>
      </c>
      <c r="B1223" s="27">
        <f t="shared" si="31"/>
        <v>12458.61</v>
      </c>
    </row>
    <row r="1224" spans="1:2">
      <c r="A1224" s="18">
        <v>2200101</v>
      </c>
      <c r="B1224" s="27">
        <f t="shared" si="31"/>
        <v>7711.57</v>
      </c>
    </row>
    <row r="1225" spans="1:2">
      <c r="A1225" s="18">
        <v>2200108</v>
      </c>
      <c r="B1225" s="27">
        <f t="shared" si="31"/>
        <v>2583.84</v>
      </c>
    </row>
    <row r="1226" spans="1:2">
      <c r="A1226" s="18">
        <v>2200114</v>
      </c>
      <c r="B1226" s="27">
        <f t="shared" si="31"/>
        <v>2163.2</v>
      </c>
    </row>
    <row r="1227" spans="1:2">
      <c r="A1227" s="18">
        <v>22005</v>
      </c>
      <c r="B1227" s="27">
        <f t="shared" si="31"/>
        <v>680</v>
      </c>
    </row>
    <row r="1228" spans="1:2">
      <c r="A1228" s="18">
        <v>2200501</v>
      </c>
      <c r="B1228" s="27">
        <f t="shared" si="31"/>
        <v>600</v>
      </c>
    </row>
    <row r="1229" spans="1:2">
      <c r="A1229" s="18">
        <v>2200502</v>
      </c>
      <c r="B1229" s="27">
        <f t="shared" si="31"/>
        <v>50</v>
      </c>
    </row>
    <row r="1230" spans="1:2">
      <c r="A1230" s="18">
        <v>2200510</v>
      </c>
      <c r="B1230" s="27">
        <f t="shared" si="31"/>
        <v>30</v>
      </c>
    </row>
    <row r="1231" spans="1:2">
      <c r="A1231" s="18">
        <v>22099</v>
      </c>
      <c r="B1231" s="27">
        <f t="shared" si="31"/>
        <v>1800</v>
      </c>
    </row>
    <row r="1232" spans="1:2">
      <c r="A1232" s="18">
        <v>2209999</v>
      </c>
      <c r="B1232" s="27">
        <f t="shared" si="31"/>
        <v>1800</v>
      </c>
    </row>
    <row r="1233" spans="1:2">
      <c r="A1233" s="18">
        <v>221</v>
      </c>
      <c r="B1233" s="27">
        <f t="shared" si="31"/>
        <v>23219.09</v>
      </c>
    </row>
    <row r="1234" spans="1:2">
      <c r="A1234" s="18">
        <v>22101</v>
      </c>
      <c r="B1234" s="27">
        <f t="shared" ref="B1234:B1267" si="32">VLOOKUP(A1234,$A$429:$B$847,2,FALSE)</f>
        <v>3823.66</v>
      </c>
    </row>
    <row r="1235" spans="1:2">
      <c r="A1235" s="18">
        <v>2210199</v>
      </c>
      <c r="B1235" s="27">
        <f t="shared" si="32"/>
        <v>3823.66</v>
      </c>
    </row>
    <row r="1236" spans="1:2">
      <c r="A1236" s="18">
        <v>22102</v>
      </c>
      <c r="B1236" s="27">
        <f t="shared" si="32"/>
        <v>15911.49</v>
      </c>
    </row>
    <row r="1237" spans="1:2">
      <c r="A1237" s="18">
        <v>2210201</v>
      </c>
      <c r="B1237" s="27">
        <f t="shared" si="32"/>
        <v>15911.49</v>
      </c>
    </row>
    <row r="1238" spans="1:2">
      <c r="A1238" s="18">
        <v>22103</v>
      </c>
      <c r="B1238" s="27">
        <f t="shared" si="32"/>
        <v>3483.94</v>
      </c>
    </row>
    <row r="1239" spans="1:2">
      <c r="A1239" s="18">
        <v>2210302</v>
      </c>
      <c r="B1239" s="27">
        <f t="shared" si="32"/>
        <v>3483.94</v>
      </c>
    </row>
    <row r="1240" spans="1:2">
      <c r="A1240" s="18">
        <v>222</v>
      </c>
      <c r="B1240" s="27">
        <f t="shared" si="32"/>
        <v>488.24</v>
      </c>
    </row>
    <row r="1241" spans="1:2">
      <c r="A1241" s="18">
        <v>22201</v>
      </c>
      <c r="B1241" s="27">
        <f t="shared" si="32"/>
        <v>449.84</v>
      </c>
    </row>
    <row r="1242" spans="1:2">
      <c r="A1242" s="18">
        <v>2220102</v>
      </c>
      <c r="B1242" s="27">
        <f t="shared" si="32"/>
        <v>65</v>
      </c>
    </row>
    <row r="1243" spans="1:2">
      <c r="A1243" s="18">
        <v>2220150</v>
      </c>
      <c r="B1243" s="27">
        <f t="shared" si="32"/>
        <v>384.84</v>
      </c>
    </row>
    <row r="1244" spans="1:2">
      <c r="A1244" s="18">
        <v>22205</v>
      </c>
      <c r="B1244" s="27">
        <f t="shared" si="32"/>
        <v>38.4</v>
      </c>
    </row>
    <row r="1245" spans="1:2">
      <c r="A1245" s="18">
        <v>2220503</v>
      </c>
      <c r="B1245" s="27">
        <f t="shared" si="32"/>
        <v>38.4</v>
      </c>
    </row>
    <row r="1246" spans="1:2">
      <c r="A1246" s="18">
        <v>224</v>
      </c>
      <c r="B1246" s="27">
        <f t="shared" si="32"/>
        <v>9954.95</v>
      </c>
    </row>
    <row r="1247" spans="1:2">
      <c r="A1247" s="18">
        <v>22401</v>
      </c>
      <c r="B1247" s="27">
        <f t="shared" si="32"/>
        <v>2736.27</v>
      </c>
    </row>
    <row r="1248" spans="1:2">
      <c r="A1248" s="18">
        <v>2240101</v>
      </c>
      <c r="B1248" s="27">
        <f t="shared" si="32"/>
        <v>1754.88</v>
      </c>
    </row>
    <row r="1249" spans="1:2">
      <c r="A1249" s="18">
        <v>2240106</v>
      </c>
      <c r="B1249" s="27">
        <f t="shared" si="32"/>
        <v>65</v>
      </c>
    </row>
    <row r="1250" spans="1:2">
      <c r="A1250" s="18">
        <v>2240150</v>
      </c>
      <c r="B1250" s="27">
        <f t="shared" si="32"/>
        <v>788.98</v>
      </c>
    </row>
    <row r="1251" spans="1:2">
      <c r="A1251" s="18">
        <v>2240199</v>
      </c>
      <c r="B1251" s="27">
        <f t="shared" si="32"/>
        <v>127.41</v>
      </c>
    </row>
    <row r="1252" spans="1:2">
      <c r="A1252" s="18">
        <v>22402</v>
      </c>
      <c r="B1252" s="27">
        <f t="shared" si="32"/>
        <v>5656.09</v>
      </c>
    </row>
    <row r="1253" spans="1:2">
      <c r="A1253" s="18">
        <v>2240201</v>
      </c>
      <c r="B1253" s="27">
        <f t="shared" si="32"/>
        <v>5656.09</v>
      </c>
    </row>
    <row r="1254" spans="1:2">
      <c r="A1254" s="18">
        <v>22405</v>
      </c>
      <c r="B1254" s="27">
        <f t="shared" si="32"/>
        <v>132.59</v>
      </c>
    </row>
    <row r="1255" spans="1:2">
      <c r="A1255" s="18">
        <v>2240501</v>
      </c>
      <c r="B1255" s="27">
        <f t="shared" si="32"/>
        <v>117.39</v>
      </c>
    </row>
    <row r="1256" spans="1:2">
      <c r="A1256" s="18">
        <v>2240504</v>
      </c>
      <c r="B1256" s="27">
        <f t="shared" si="32"/>
        <v>15.2</v>
      </c>
    </row>
    <row r="1257" spans="1:2">
      <c r="A1257" s="18">
        <v>22499</v>
      </c>
      <c r="B1257" s="27">
        <f t="shared" si="32"/>
        <v>1430</v>
      </c>
    </row>
    <row r="1258" spans="1:2">
      <c r="A1258" s="18">
        <v>2249999</v>
      </c>
      <c r="B1258" s="27">
        <f t="shared" si="32"/>
        <v>1430</v>
      </c>
    </row>
    <row r="1259" spans="1:2">
      <c r="A1259" s="18">
        <v>227</v>
      </c>
      <c r="B1259" s="27">
        <f t="shared" si="32"/>
        <v>20000</v>
      </c>
    </row>
    <row r="1260" spans="1:2">
      <c r="A1260" s="18">
        <v>227</v>
      </c>
      <c r="B1260" s="27">
        <f t="shared" si="32"/>
        <v>20000</v>
      </c>
    </row>
    <row r="1261" spans="1:2">
      <c r="A1261" s="18">
        <v>227</v>
      </c>
      <c r="B1261" s="27">
        <f t="shared" si="32"/>
        <v>20000</v>
      </c>
    </row>
    <row r="1262" spans="1:2">
      <c r="A1262" s="18">
        <v>229</v>
      </c>
      <c r="B1262" s="27">
        <f t="shared" si="32"/>
        <v>587.59</v>
      </c>
    </row>
    <row r="1263" spans="1:2">
      <c r="A1263" s="18">
        <v>22902</v>
      </c>
      <c r="B1263" s="27">
        <f t="shared" si="32"/>
        <v>587.59</v>
      </c>
    </row>
    <row r="1264" spans="1:2">
      <c r="A1264" s="18">
        <v>2290201</v>
      </c>
      <c r="B1264" s="27">
        <f t="shared" si="32"/>
        <v>587.59</v>
      </c>
    </row>
    <row r="1265" spans="1:2">
      <c r="A1265" s="18">
        <v>232</v>
      </c>
      <c r="B1265" s="27">
        <f t="shared" si="32"/>
        <v>67900</v>
      </c>
    </row>
    <row r="1266" spans="1:2">
      <c r="A1266" s="18">
        <v>23203</v>
      </c>
      <c r="B1266" s="27">
        <f t="shared" si="32"/>
        <v>67900</v>
      </c>
    </row>
    <row r="1267" spans="1:2">
      <c r="A1267" s="18">
        <v>2320399</v>
      </c>
      <c r="B1267" s="27">
        <f t="shared" si="32"/>
        <v>67900</v>
      </c>
    </row>
  </sheetData>
  <autoFilter xmlns:etc="http://www.wps.cn/officeDocument/2017/etCustomData" ref="A5:IT1267" etc:filterBottomFollowUsedRange="0">
    <extLst/>
  </autoFilter>
  <mergeCells count="4">
    <mergeCell ref="A1:E1"/>
    <mergeCell ref="A3:C3"/>
    <mergeCell ref="D3:D4"/>
    <mergeCell ref="E3:E4"/>
  </mergeCells>
  <printOptions horizontalCentered="1"/>
  <pageMargins left="0.786805555555556" right="0.786805555555556" top="0.786805555555556" bottom="0.786805555555556" header="0.5" footer="0.5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24"/>
  <sheetViews>
    <sheetView view="pageBreakPreview" zoomScale="130" zoomScaleNormal="100" topLeftCell="A17" workbookViewId="0">
      <selection activeCell="E32" sqref="E32"/>
    </sheetView>
  </sheetViews>
  <sheetFormatPr defaultColWidth="9" defaultRowHeight="14.25"/>
  <cols>
    <col min="4" max="4" width="26.875" customWidth="1"/>
    <col min="5" max="5" width="18.75" customWidth="1"/>
  </cols>
  <sheetData>
    <row r="1" s="27" customFormat="1" ht="24" spans="1:10">
      <c r="A1" s="4" t="s">
        <v>1</v>
      </c>
      <c r="B1" s="4"/>
      <c r="C1" s="4"/>
      <c r="D1" s="4"/>
      <c r="E1" s="21"/>
      <c r="I1" s="21"/>
    </row>
    <row r="2" s="27" customFormat="1" ht="13.5" spans="1:10">
      <c r="A2" s="2"/>
      <c r="B2" s="2"/>
      <c r="C2" s="2"/>
      <c r="D2" s="3"/>
      <c r="E2" s="22" t="s">
        <v>2</v>
      </c>
      <c r="I2" s="22" t="s">
        <v>2</v>
      </c>
    </row>
    <row r="3" s="27" customFormat="1" ht="22.5" spans="1:10">
      <c r="A3" s="5" t="s">
        <v>3</v>
      </c>
      <c r="B3" s="5"/>
      <c r="C3" s="5"/>
      <c r="D3" s="5" t="s">
        <v>4</v>
      </c>
      <c r="E3" s="6" t="s">
        <v>5</v>
      </c>
      <c r="I3" s="5" t="s">
        <v>391</v>
      </c>
    </row>
    <row r="4" s="27" customFormat="1" ht="21" customHeight="1" spans="1:10">
      <c r="A4" s="5" t="s">
        <v>6</v>
      </c>
      <c r="B4" s="5" t="s">
        <v>7</v>
      </c>
      <c r="C4" s="5" t="s">
        <v>8</v>
      </c>
      <c r="D4" s="5"/>
      <c r="E4" s="7"/>
      <c r="I4" s="5" t="s">
        <v>392</v>
      </c>
    </row>
    <row r="5" s="27" customFormat="1" ht="21" customHeight="1" spans="1:10">
      <c r="A5" s="8"/>
      <c r="B5" s="8"/>
      <c r="C5" s="8"/>
      <c r="D5" s="8" t="s">
        <v>9</v>
      </c>
      <c r="E5" s="9">
        <v>1247819</v>
      </c>
      <c r="I5" s="9">
        <v>1247819</v>
      </c>
    </row>
    <row r="6" s="27" customFormat="1" ht="21" customHeight="1" spans="1:10">
      <c r="A6" s="5" t="s">
        <v>10</v>
      </c>
      <c r="B6" s="5"/>
      <c r="C6" s="5"/>
      <c r="D6" s="10" t="s">
        <v>11</v>
      </c>
      <c r="E6" s="9">
        <v>104912.77</v>
      </c>
      <c r="F6" s="29">
        <v>104937.21</v>
      </c>
      <c r="I6" s="9">
        <v>104906.15</v>
      </c>
    </row>
    <row r="7" s="27" customFormat="1" ht="21" customHeight="1" spans="1:10">
      <c r="A7" s="5" t="s">
        <v>10</v>
      </c>
      <c r="B7" s="5" t="s">
        <v>12</v>
      </c>
      <c r="C7" s="5"/>
      <c r="D7" s="10" t="s">
        <v>13</v>
      </c>
      <c r="E7" s="9">
        <v>2661.65</v>
      </c>
      <c r="F7" s="27">
        <v>5836.5</v>
      </c>
      <c r="I7" s="9">
        <v>2661.65</v>
      </c>
    </row>
    <row r="8" s="27" customFormat="1" ht="21" customHeight="1" spans="1:10">
      <c r="A8" s="11" t="s">
        <v>10</v>
      </c>
      <c r="B8" s="11" t="s">
        <v>12</v>
      </c>
      <c r="C8" s="11" t="s">
        <v>12</v>
      </c>
      <c r="D8" s="12" t="s">
        <v>14</v>
      </c>
      <c r="E8" s="13">
        <v>1936.76</v>
      </c>
      <c r="F8" s="27">
        <v>80479.93</v>
      </c>
      <c r="H8" s="27" t="s">
        <v>401</v>
      </c>
      <c r="I8" s="13">
        <v>1936.76</v>
      </c>
      <c r="J8" s="27">
        <v>7</v>
      </c>
    </row>
    <row r="9" s="27" customFormat="1" ht="21" customHeight="1" spans="1:10">
      <c r="A9" s="11" t="s">
        <v>10</v>
      </c>
      <c r="B9" s="11" t="s">
        <v>12</v>
      </c>
      <c r="C9" s="11" t="s">
        <v>15</v>
      </c>
      <c r="D9" s="12" t="s">
        <v>16</v>
      </c>
      <c r="E9" s="13">
        <v>307.79</v>
      </c>
      <c r="F9" s="27">
        <v>176039.67</v>
      </c>
      <c r="H9" s="27" t="s">
        <v>402</v>
      </c>
      <c r="I9" s="13">
        <v>307.79</v>
      </c>
      <c r="J9" s="27">
        <v>7</v>
      </c>
    </row>
    <row r="10" s="27" customFormat="1" ht="21" customHeight="1" spans="1:10">
      <c r="A10" s="11" t="s">
        <v>10</v>
      </c>
      <c r="B10" s="11" t="s">
        <v>12</v>
      </c>
      <c r="C10" s="11" t="s">
        <v>17</v>
      </c>
      <c r="D10" s="12" t="s">
        <v>18</v>
      </c>
      <c r="E10" s="13">
        <v>188.78</v>
      </c>
      <c r="F10" s="27">
        <v>54136.02</v>
      </c>
      <c r="H10" s="27" t="s">
        <v>403</v>
      </c>
      <c r="I10" s="13">
        <v>188.78</v>
      </c>
      <c r="J10" s="27">
        <v>7</v>
      </c>
    </row>
    <row r="11" s="27" customFormat="1" ht="21" customHeight="1" spans="1:10">
      <c r="A11" s="11" t="s">
        <v>10</v>
      </c>
      <c r="B11" s="11" t="s">
        <v>12</v>
      </c>
      <c r="C11" s="11" t="s">
        <v>19</v>
      </c>
      <c r="D11" s="12" t="s">
        <v>20</v>
      </c>
      <c r="E11" s="13">
        <v>40</v>
      </c>
      <c r="F11" s="27">
        <v>50363.95</v>
      </c>
      <c r="H11" s="27" t="s">
        <v>404</v>
      </c>
      <c r="I11" s="13">
        <v>40</v>
      </c>
      <c r="J11" s="27">
        <v>7</v>
      </c>
    </row>
    <row r="12" s="27" customFormat="1" ht="21" customHeight="1" spans="1:10">
      <c r="A12" s="11" t="s">
        <v>10</v>
      </c>
      <c r="B12" s="11" t="s">
        <v>12</v>
      </c>
      <c r="C12" s="11" t="s">
        <v>21</v>
      </c>
      <c r="D12" s="12" t="s">
        <v>22</v>
      </c>
      <c r="E12" s="13">
        <v>188.32</v>
      </c>
      <c r="F12" s="27">
        <v>129946.724213</v>
      </c>
      <c r="H12" s="27" t="s">
        <v>405</v>
      </c>
      <c r="I12" s="13">
        <v>188.32</v>
      </c>
      <c r="J12" s="27">
        <v>7</v>
      </c>
    </row>
    <row r="13" s="27" customFormat="1" ht="21" customHeight="1" spans="1:10">
      <c r="A13" s="5" t="s">
        <v>10</v>
      </c>
      <c r="B13" s="5" t="s">
        <v>15</v>
      </c>
      <c r="C13" s="5"/>
      <c r="D13" s="10" t="s">
        <v>23</v>
      </c>
      <c r="E13" s="9">
        <v>2042.92</v>
      </c>
      <c r="F13" s="27">
        <v>64791.085787</v>
      </c>
      <c r="H13" s="27" t="s">
        <v>412</v>
      </c>
      <c r="I13" s="9">
        <v>2042.92</v>
      </c>
      <c r="J13" s="27">
        <v>5</v>
      </c>
    </row>
    <row r="14" s="27" customFormat="1" ht="21" customHeight="1" spans="1:10">
      <c r="A14" s="11" t="s">
        <v>10</v>
      </c>
      <c r="B14" s="11" t="s">
        <v>15</v>
      </c>
      <c r="C14" s="11" t="s">
        <v>12</v>
      </c>
      <c r="D14" s="12" t="s">
        <v>14</v>
      </c>
      <c r="E14" s="13">
        <v>1466.81</v>
      </c>
      <c r="F14" s="27">
        <v>15003.95</v>
      </c>
      <c r="H14" s="27" t="s">
        <v>413</v>
      </c>
      <c r="I14" s="13">
        <v>1466.81</v>
      </c>
      <c r="J14" s="27">
        <v>7</v>
      </c>
    </row>
    <row r="15" s="27" customFormat="1" ht="21" customHeight="1" spans="1:10">
      <c r="A15" s="11" t="s">
        <v>10</v>
      </c>
      <c r="B15" s="11" t="s">
        <v>15</v>
      </c>
      <c r="C15" s="11" t="s">
        <v>15</v>
      </c>
      <c r="D15" s="12" t="s">
        <v>16</v>
      </c>
      <c r="E15" s="13">
        <v>438.77</v>
      </c>
      <c r="F15" s="27">
        <v>102256.62</v>
      </c>
      <c r="H15" s="27" t="s">
        <v>414</v>
      </c>
      <c r="I15" s="13">
        <v>438.77</v>
      </c>
      <c r="J15" s="27">
        <v>7</v>
      </c>
    </row>
    <row r="16" s="27" customFormat="1" ht="21" customHeight="1" spans="1:10">
      <c r="A16" s="11" t="s">
        <v>10</v>
      </c>
      <c r="B16" s="11" t="s">
        <v>15</v>
      </c>
      <c r="C16" s="11" t="s">
        <v>17</v>
      </c>
      <c r="D16" s="12" t="s">
        <v>24</v>
      </c>
      <c r="E16" s="13">
        <v>137.34</v>
      </c>
      <c r="F16" s="27">
        <v>60339.67</v>
      </c>
      <c r="H16" s="27" t="s">
        <v>415</v>
      </c>
      <c r="I16" s="13">
        <v>137.34</v>
      </c>
      <c r="J16" s="27">
        <v>7</v>
      </c>
    </row>
    <row r="17" s="27" customFormat="1" ht="21" customHeight="1" spans="1:10">
      <c r="A17" s="5" t="s">
        <v>10</v>
      </c>
      <c r="B17" s="5" t="s">
        <v>25</v>
      </c>
      <c r="C17" s="5"/>
      <c r="D17" s="10" t="s">
        <v>26</v>
      </c>
      <c r="E17" s="9">
        <v>8576.01</v>
      </c>
      <c r="F17" s="27">
        <v>11315.81</v>
      </c>
      <c r="H17" s="27" t="s">
        <v>416</v>
      </c>
      <c r="I17" s="9">
        <v>10799.21</v>
      </c>
      <c r="J17" s="27">
        <v>5</v>
      </c>
    </row>
    <row r="18" s="27" customFormat="1" ht="21" customHeight="1" spans="1:10">
      <c r="A18" s="11" t="s">
        <v>10</v>
      </c>
      <c r="B18" s="11" t="s">
        <v>25</v>
      </c>
      <c r="C18" s="11" t="s">
        <v>12</v>
      </c>
      <c r="D18" s="12" t="s">
        <v>14</v>
      </c>
      <c r="E18" s="13">
        <v>4092.74</v>
      </c>
      <c r="F18" s="27">
        <v>254040.94</v>
      </c>
      <c r="H18" s="27" t="s">
        <v>417</v>
      </c>
      <c r="I18" s="13">
        <v>5614.8</v>
      </c>
      <c r="J18" s="27">
        <v>7</v>
      </c>
    </row>
    <row r="19" s="27" customFormat="1" ht="21" customHeight="1" spans="1:10">
      <c r="A19" s="11" t="s">
        <v>10</v>
      </c>
      <c r="B19" s="11" t="s">
        <v>25</v>
      </c>
      <c r="C19" s="11" t="s">
        <v>15</v>
      </c>
      <c r="D19" s="12" t="s">
        <v>16</v>
      </c>
      <c r="E19" s="13">
        <v>1507.13</v>
      </c>
      <c r="F19" s="27">
        <v>1102.13</v>
      </c>
      <c r="H19" s="27" t="s">
        <v>418</v>
      </c>
      <c r="I19" s="13">
        <v>2208.27</v>
      </c>
      <c r="J19" s="27">
        <v>7</v>
      </c>
    </row>
    <row r="20" s="27" customFormat="1" ht="21" customHeight="1" spans="1:10">
      <c r="A20" s="11" t="s">
        <v>10</v>
      </c>
      <c r="B20" s="11" t="s">
        <v>25</v>
      </c>
      <c r="C20" s="11" t="s">
        <v>25</v>
      </c>
      <c r="D20" s="12" t="s">
        <v>27</v>
      </c>
      <c r="E20" s="13">
        <v>101.08</v>
      </c>
      <c r="F20" s="27">
        <v>160</v>
      </c>
      <c r="H20" s="27" t="s">
        <v>419</v>
      </c>
      <c r="I20" s="13">
        <v>101.08</v>
      </c>
      <c r="J20" s="27">
        <v>7</v>
      </c>
    </row>
    <row r="21" s="27" customFormat="1" ht="21" customHeight="1" spans="1:10">
      <c r="A21" s="11" t="s">
        <v>10</v>
      </c>
      <c r="B21" s="11" t="s">
        <v>25</v>
      </c>
      <c r="C21" s="11" t="s">
        <v>17</v>
      </c>
      <c r="D21" s="12" t="s">
        <v>28</v>
      </c>
      <c r="E21" s="13">
        <v>156.49</v>
      </c>
      <c r="F21" s="27">
        <v>14938.61</v>
      </c>
      <c r="H21" s="27" t="s">
        <v>420</v>
      </c>
      <c r="I21" s="13">
        <v>156.49</v>
      </c>
      <c r="J21" s="27">
        <v>7</v>
      </c>
    </row>
    <row r="22" s="27" customFormat="1" ht="21" customHeight="1" spans="1:10">
      <c r="A22" s="11" t="s">
        <v>10</v>
      </c>
      <c r="B22" s="11" t="s">
        <v>25</v>
      </c>
      <c r="C22" s="11" t="s">
        <v>29</v>
      </c>
      <c r="D22" s="12" t="s">
        <v>30</v>
      </c>
      <c r="E22" s="13">
        <v>2718.57</v>
      </c>
      <c r="F22" s="27">
        <v>23199.4</v>
      </c>
      <c r="H22" s="27" t="s">
        <v>421</v>
      </c>
      <c r="I22" s="13">
        <v>2718.57</v>
      </c>
      <c r="J22" s="27">
        <v>7</v>
      </c>
    </row>
    <row r="23" s="27" customFormat="1" ht="21" customHeight="1" spans="1:10">
      <c r="A23" s="5" t="s">
        <v>10</v>
      </c>
      <c r="B23" s="5" t="s">
        <v>17</v>
      </c>
      <c r="C23" s="5"/>
      <c r="D23" s="10" t="s">
        <v>31</v>
      </c>
      <c r="E23" s="9">
        <v>3525.19</v>
      </c>
      <c r="F23" s="27">
        <v>488.24</v>
      </c>
      <c r="H23" s="27" t="s">
        <v>495</v>
      </c>
      <c r="I23" s="9">
        <v>3525.19</v>
      </c>
      <c r="J23" s="27">
        <v>5</v>
      </c>
    </row>
    <row r="24" s="27" customFormat="1" ht="21" customHeight="1" spans="1:10">
      <c r="A24" s="11" t="s">
        <v>10</v>
      </c>
      <c r="B24" s="11" t="s">
        <v>17</v>
      </c>
      <c r="C24" s="11" t="s">
        <v>12</v>
      </c>
      <c r="D24" s="12" t="s">
        <v>14</v>
      </c>
      <c r="E24" s="13">
        <v>2980.7</v>
      </c>
      <c r="F24" s="27">
        <v>9954.95</v>
      </c>
      <c r="H24" s="27" t="s">
        <v>496</v>
      </c>
      <c r="I24" s="13">
        <v>2980.7</v>
      </c>
      <c r="J24" s="27">
        <v>7</v>
      </c>
    </row>
    <row r="25" s="27" customFormat="1" ht="21" customHeight="1" spans="1:10">
      <c r="A25" s="11" t="s">
        <v>10</v>
      </c>
      <c r="B25" s="11" t="s">
        <v>17</v>
      </c>
      <c r="C25" s="11" t="s">
        <v>15</v>
      </c>
      <c r="D25" s="12" t="s">
        <v>16</v>
      </c>
      <c r="E25" s="13">
        <v>377.7</v>
      </c>
      <c r="F25" s="27">
        <v>20000</v>
      </c>
      <c r="H25" s="27" t="s">
        <v>497</v>
      </c>
      <c r="I25" s="13">
        <v>377.7</v>
      </c>
      <c r="J25" s="27">
        <v>7</v>
      </c>
    </row>
    <row r="26" s="27" customFormat="1" ht="21" customHeight="1" spans="1:10">
      <c r="A26" s="11" t="s">
        <v>10</v>
      </c>
      <c r="B26" s="11" t="s">
        <v>17</v>
      </c>
      <c r="C26" s="11" t="s">
        <v>29</v>
      </c>
      <c r="D26" s="12" t="s">
        <v>30</v>
      </c>
      <c r="E26" s="13">
        <v>166.79</v>
      </c>
      <c r="F26" s="27">
        <v>587.59</v>
      </c>
      <c r="H26" s="27" t="s">
        <v>498</v>
      </c>
      <c r="I26" s="13">
        <v>166.79</v>
      </c>
      <c r="J26" s="27">
        <v>7</v>
      </c>
    </row>
    <row r="27" s="27" customFormat="1" ht="21" customHeight="1" spans="1:10">
      <c r="A27" s="5" t="s">
        <v>10</v>
      </c>
      <c r="B27" s="5" t="s">
        <v>19</v>
      </c>
      <c r="C27" s="5"/>
      <c r="D27" s="10" t="s">
        <v>32</v>
      </c>
      <c r="E27" s="9">
        <v>6014.42</v>
      </c>
      <c r="F27" s="27">
        <v>67900</v>
      </c>
      <c r="H27" s="27" t="s">
        <v>425</v>
      </c>
      <c r="I27" s="9">
        <v>6230.88</v>
      </c>
      <c r="J27" s="27">
        <v>5</v>
      </c>
    </row>
    <row r="28" s="27" customFormat="1" ht="21" customHeight="1" spans="1:10">
      <c r="A28" s="11" t="s">
        <v>10</v>
      </c>
      <c r="B28" s="11" t="s">
        <v>19</v>
      </c>
      <c r="C28" s="11" t="s">
        <v>12</v>
      </c>
      <c r="D28" s="12" t="s">
        <v>14</v>
      </c>
      <c r="E28" s="13">
        <v>1023.92</v>
      </c>
      <c r="H28" s="27" t="s">
        <v>426</v>
      </c>
      <c r="I28" s="13">
        <v>1023.92</v>
      </c>
      <c r="J28" s="27">
        <v>7</v>
      </c>
    </row>
    <row r="29" s="27" customFormat="1" ht="21" customHeight="1" spans="1:10">
      <c r="A29" s="11" t="s">
        <v>10</v>
      </c>
      <c r="B29" s="11" t="s">
        <v>19</v>
      </c>
      <c r="C29" s="11" t="s">
        <v>17</v>
      </c>
      <c r="D29" s="12" t="s">
        <v>33</v>
      </c>
      <c r="E29" s="13">
        <v>4500</v>
      </c>
      <c r="H29" s="27" t="s">
        <v>427</v>
      </c>
      <c r="I29" s="13">
        <v>4716.46</v>
      </c>
      <c r="J29" s="27">
        <v>7</v>
      </c>
    </row>
    <row r="30" s="27" customFormat="1" ht="21" customHeight="1" spans="1:10">
      <c r="A30" s="11" t="s">
        <v>10</v>
      </c>
      <c r="B30" s="11" t="s">
        <v>19</v>
      </c>
      <c r="C30" s="11" t="s">
        <v>19</v>
      </c>
      <c r="D30" s="12" t="s">
        <v>34</v>
      </c>
      <c r="E30" s="13">
        <v>118.75</v>
      </c>
      <c r="H30" s="27" t="s">
        <v>428</v>
      </c>
      <c r="I30" s="13">
        <v>118.75</v>
      </c>
      <c r="J30" s="27">
        <v>7</v>
      </c>
    </row>
    <row r="31" s="27" customFormat="1" ht="21" customHeight="1" spans="1:10">
      <c r="A31" s="11" t="s">
        <v>10</v>
      </c>
      <c r="B31" s="11" t="s">
        <v>19</v>
      </c>
      <c r="C31" s="11" t="s">
        <v>35</v>
      </c>
      <c r="D31" s="12" t="s">
        <v>36</v>
      </c>
      <c r="E31" s="13">
        <v>100</v>
      </c>
      <c r="H31" s="27" t="s">
        <v>429</v>
      </c>
      <c r="I31" s="13">
        <v>100</v>
      </c>
      <c r="J31" s="27">
        <v>7</v>
      </c>
    </row>
    <row r="32" s="27" customFormat="1" ht="21" customHeight="1" spans="1:10">
      <c r="A32" s="11" t="s">
        <v>10</v>
      </c>
      <c r="B32" s="11" t="s">
        <v>19</v>
      </c>
      <c r="C32" s="11" t="s">
        <v>21</v>
      </c>
      <c r="D32" s="12" t="s">
        <v>37</v>
      </c>
      <c r="E32" s="13">
        <v>271.75</v>
      </c>
      <c r="H32" s="27" t="s">
        <v>430</v>
      </c>
      <c r="I32" s="13">
        <v>271.75</v>
      </c>
      <c r="J32" s="27">
        <v>7</v>
      </c>
    </row>
    <row r="33" s="27" customFormat="1" ht="21" customHeight="1" spans="1:10">
      <c r="A33" s="5" t="s">
        <v>10</v>
      </c>
      <c r="B33" s="5" t="s">
        <v>38</v>
      </c>
      <c r="C33" s="5"/>
      <c r="D33" s="10" t="s">
        <v>39</v>
      </c>
      <c r="E33" s="9">
        <v>6316.15</v>
      </c>
      <c r="H33" s="27" t="s">
        <v>431</v>
      </c>
      <c r="I33" s="9">
        <v>6316.15</v>
      </c>
      <c r="J33" s="27">
        <v>5</v>
      </c>
    </row>
    <row r="34" s="27" customFormat="1" ht="21" customHeight="1" spans="1:10">
      <c r="A34" s="11" t="s">
        <v>10</v>
      </c>
      <c r="B34" s="11" t="s">
        <v>38</v>
      </c>
      <c r="C34" s="11" t="s">
        <v>12</v>
      </c>
      <c r="D34" s="12" t="s">
        <v>14</v>
      </c>
      <c r="E34" s="13">
        <v>3630.45</v>
      </c>
      <c r="H34" s="27" t="s">
        <v>432</v>
      </c>
      <c r="I34" s="13">
        <v>3630.45</v>
      </c>
      <c r="J34" s="27">
        <v>7</v>
      </c>
    </row>
    <row r="35" s="27" customFormat="1" ht="21" customHeight="1" spans="1:10">
      <c r="A35" s="11" t="s">
        <v>10</v>
      </c>
      <c r="B35" s="11" t="s">
        <v>38</v>
      </c>
      <c r="C35" s="11" t="s">
        <v>15</v>
      </c>
      <c r="D35" s="12" t="s">
        <v>16</v>
      </c>
      <c r="E35" s="13">
        <v>2685.7</v>
      </c>
      <c r="H35" s="27" t="s">
        <v>433</v>
      </c>
      <c r="I35" s="13">
        <v>2685.7</v>
      </c>
      <c r="J35" s="27">
        <v>7</v>
      </c>
    </row>
    <row r="36" s="27" customFormat="1" ht="21" customHeight="1" spans="1:10">
      <c r="A36" s="5" t="s">
        <v>10</v>
      </c>
      <c r="B36" s="5" t="s">
        <v>35</v>
      </c>
      <c r="C36" s="5"/>
      <c r="D36" s="10" t="s">
        <v>393</v>
      </c>
      <c r="E36" s="9">
        <v>12082</v>
      </c>
      <c r="H36" s="27" t="s">
        <v>795</v>
      </c>
      <c r="I36" s="9">
        <v>12082</v>
      </c>
      <c r="J36" s="27">
        <v>5</v>
      </c>
    </row>
    <row r="37" s="27" customFormat="1" ht="21" customHeight="1" spans="1:10">
      <c r="A37" s="11" t="s">
        <v>10</v>
      </c>
      <c r="B37" s="11" t="s">
        <v>35</v>
      </c>
      <c r="C37" s="11" t="s">
        <v>87</v>
      </c>
      <c r="D37" s="12" t="s">
        <v>394</v>
      </c>
      <c r="E37" s="13">
        <v>12082</v>
      </c>
      <c r="H37" s="27" t="s">
        <v>796</v>
      </c>
      <c r="I37" s="13">
        <v>12082</v>
      </c>
      <c r="J37" s="27">
        <v>7</v>
      </c>
    </row>
    <row r="38" s="27" customFormat="1" ht="21" customHeight="1" spans="1:10">
      <c r="A38" s="5" t="s">
        <v>10</v>
      </c>
      <c r="B38" s="5" t="s">
        <v>21</v>
      </c>
      <c r="C38" s="5"/>
      <c r="D38" s="10" t="s">
        <v>40</v>
      </c>
      <c r="E38" s="9">
        <v>2574.88</v>
      </c>
      <c r="H38" s="27" t="s">
        <v>434</v>
      </c>
      <c r="I38" s="9">
        <v>2574.88</v>
      </c>
      <c r="J38" s="27">
        <v>5</v>
      </c>
    </row>
    <row r="39" s="27" customFormat="1" ht="21" customHeight="1" spans="1:10">
      <c r="A39" s="11" t="s">
        <v>10</v>
      </c>
      <c r="B39" s="11" t="s">
        <v>21</v>
      </c>
      <c r="C39" s="11" t="s">
        <v>12</v>
      </c>
      <c r="D39" s="12" t="s">
        <v>14</v>
      </c>
      <c r="E39" s="13">
        <v>1564.27</v>
      </c>
      <c r="H39" s="27" t="s">
        <v>435</v>
      </c>
      <c r="I39" s="13">
        <v>1564.27</v>
      </c>
      <c r="J39" s="27">
        <v>7</v>
      </c>
    </row>
    <row r="40" s="27" customFormat="1" ht="21" customHeight="1" spans="1:10">
      <c r="A40" s="11" t="s">
        <v>10</v>
      </c>
      <c r="B40" s="11" t="s">
        <v>21</v>
      </c>
      <c r="C40" s="11" t="s">
        <v>17</v>
      </c>
      <c r="D40" s="12" t="s">
        <v>41</v>
      </c>
      <c r="E40" s="13">
        <v>1010.61</v>
      </c>
      <c r="H40" s="27" t="s">
        <v>436</v>
      </c>
      <c r="I40" s="13">
        <v>1010.61</v>
      </c>
      <c r="J40" s="27">
        <v>7</v>
      </c>
    </row>
    <row r="41" s="27" customFormat="1" ht="21" customHeight="1" spans="1:10">
      <c r="A41" s="5" t="s">
        <v>10</v>
      </c>
      <c r="B41" s="5" t="s">
        <v>42</v>
      </c>
      <c r="C41" s="5"/>
      <c r="D41" s="10" t="s">
        <v>43</v>
      </c>
      <c r="E41" s="9">
        <v>8503.16</v>
      </c>
      <c r="H41" s="27" t="s">
        <v>406</v>
      </c>
      <c r="I41" s="9">
        <v>8496.54</v>
      </c>
      <c r="J41" s="27">
        <v>5</v>
      </c>
    </row>
    <row r="42" s="27" customFormat="1" ht="21" customHeight="1" spans="1:10">
      <c r="A42" s="11" t="s">
        <v>10</v>
      </c>
      <c r="B42" s="11" t="s">
        <v>42</v>
      </c>
      <c r="C42" s="11" t="s">
        <v>12</v>
      </c>
      <c r="D42" s="12" t="s">
        <v>14</v>
      </c>
      <c r="E42" s="13">
        <v>5266.91</v>
      </c>
      <c r="H42" s="27" t="s">
        <v>407</v>
      </c>
      <c r="I42" s="13">
        <v>5266.91</v>
      </c>
      <c r="J42" s="27">
        <v>7</v>
      </c>
    </row>
    <row r="43" s="27" customFormat="1" ht="21" customHeight="1" spans="1:10">
      <c r="A43" s="11" t="s">
        <v>10</v>
      </c>
      <c r="B43" s="11" t="s">
        <v>42</v>
      </c>
      <c r="C43" s="11" t="s">
        <v>15</v>
      </c>
      <c r="D43" s="12" t="s">
        <v>16</v>
      </c>
      <c r="E43" s="13">
        <v>2520.73</v>
      </c>
      <c r="H43" s="27" t="s">
        <v>408</v>
      </c>
      <c r="I43" s="13">
        <v>2520.73</v>
      </c>
      <c r="J43" s="27">
        <v>7</v>
      </c>
    </row>
    <row r="44" s="27" customFormat="1" ht="21" customHeight="1" spans="1:10">
      <c r="A44" s="11" t="s">
        <v>10</v>
      </c>
      <c r="B44" s="11" t="s">
        <v>42</v>
      </c>
      <c r="C44" s="11" t="s">
        <v>19</v>
      </c>
      <c r="D44" s="12" t="s">
        <v>44</v>
      </c>
      <c r="E44" s="13">
        <v>164.99</v>
      </c>
      <c r="H44" s="27" t="s">
        <v>409</v>
      </c>
      <c r="I44" s="13">
        <v>158.37</v>
      </c>
      <c r="J44" s="27">
        <v>7</v>
      </c>
    </row>
    <row r="45" s="27" customFormat="1" ht="21" customHeight="1" spans="1:10">
      <c r="A45" s="11" t="s">
        <v>10</v>
      </c>
      <c r="B45" s="11" t="s">
        <v>42</v>
      </c>
      <c r="C45" s="11" t="s">
        <v>38</v>
      </c>
      <c r="D45" s="12" t="s">
        <v>45</v>
      </c>
      <c r="E45" s="13">
        <v>550.53</v>
      </c>
      <c r="H45" s="27" t="s">
        <v>410</v>
      </c>
      <c r="I45" s="13">
        <v>550.53</v>
      </c>
      <c r="J45" s="27">
        <v>7</v>
      </c>
    </row>
    <row r="46" s="27" customFormat="1" ht="21" customHeight="1" spans="1:10">
      <c r="A46" s="5" t="s">
        <v>10</v>
      </c>
      <c r="B46" s="5" t="s">
        <v>48</v>
      </c>
      <c r="C46" s="5"/>
      <c r="D46" s="10" t="s">
        <v>49</v>
      </c>
      <c r="E46" s="9">
        <v>1589.17</v>
      </c>
      <c r="H46" s="27" t="s">
        <v>490</v>
      </c>
      <c r="I46" s="9">
        <v>1589.17</v>
      </c>
      <c r="J46" s="27">
        <v>5</v>
      </c>
    </row>
    <row r="47" s="27" customFormat="1" ht="21" customHeight="1" spans="1:10">
      <c r="A47" s="11" t="s">
        <v>10</v>
      </c>
      <c r="B47" s="11" t="s">
        <v>48</v>
      </c>
      <c r="C47" s="11" t="s">
        <v>12</v>
      </c>
      <c r="D47" s="12" t="s">
        <v>14</v>
      </c>
      <c r="E47" s="13">
        <v>1554.51</v>
      </c>
      <c r="H47" s="27" t="s">
        <v>491</v>
      </c>
      <c r="I47" s="13">
        <v>1554.51</v>
      </c>
      <c r="J47" s="27">
        <v>7</v>
      </c>
    </row>
    <row r="48" s="27" customFormat="1" ht="21" customHeight="1" spans="1:10">
      <c r="A48" s="11" t="s">
        <v>10</v>
      </c>
      <c r="B48" s="11" t="s">
        <v>48</v>
      </c>
      <c r="C48" s="11" t="s">
        <v>15</v>
      </c>
      <c r="D48" s="12" t="s">
        <v>16</v>
      </c>
      <c r="E48" s="13">
        <v>7.6</v>
      </c>
      <c r="H48" s="27" t="s">
        <v>492</v>
      </c>
      <c r="I48" s="13">
        <v>7.6</v>
      </c>
      <c r="J48" s="27">
        <v>7</v>
      </c>
    </row>
    <row r="49" s="27" customFormat="1" ht="21" customHeight="1" spans="1:10">
      <c r="A49" s="11" t="s">
        <v>10</v>
      </c>
      <c r="B49" s="11" t="s">
        <v>48</v>
      </c>
      <c r="C49" s="11" t="s">
        <v>21</v>
      </c>
      <c r="D49" s="12" t="s">
        <v>50</v>
      </c>
      <c r="E49" s="13">
        <v>20.9</v>
      </c>
      <c r="H49" s="27" t="s">
        <v>493</v>
      </c>
      <c r="I49" s="13">
        <v>20.9</v>
      </c>
      <c r="J49" s="27">
        <v>7</v>
      </c>
    </row>
    <row r="50" s="27" customFormat="1" ht="21" customHeight="1" spans="1:10">
      <c r="A50" s="11" t="s">
        <v>10</v>
      </c>
      <c r="B50" s="11" t="s">
        <v>48</v>
      </c>
      <c r="C50" s="11" t="s">
        <v>46</v>
      </c>
      <c r="D50" s="12" t="s">
        <v>51</v>
      </c>
      <c r="E50" s="13">
        <v>6.16</v>
      </c>
      <c r="H50" s="27" t="s">
        <v>494</v>
      </c>
      <c r="I50" s="13">
        <v>6.16</v>
      </c>
      <c r="J50" s="27">
        <v>7</v>
      </c>
    </row>
    <row r="51" s="27" customFormat="1" ht="21" customHeight="1" spans="1:10">
      <c r="A51" s="5" t="s">
        <v>10</v>
      </c>
      <c r="B51" s="5" t="s">
        <v>52</v>
      </c>
      <c r="C51" s="5"/>
      <c r="D51" s="10" t="s">
        <v>53</v>
      </c>
      <c r="E51" s="9">
        <v>15.95</v>
      </c>
      <c r="H51" s="27" t="s">
        <v>452</v>
      </c>
      <c r="I51" s="9">
        <v>15.95</v>
      </c>
      <c r="J51" s="27">
        <v>5</v>
      </c>
    </row>
    <row r="52" s="27" customFormat="1" ht="21" customHeight="1" spans="1:10">
      <c r="A52" s="11" t="s">
        <v>10</v>
      </c>
      <c r="B52" s="11" t="s">
        <v>52</v>
      </c>
      <c r="C52" s="11" t="s">
        <v>17</v>
      </c>
      <c r="D52" s="12" t="s">
        <v>54</v>
      </c>
      <c r="E52" s="13">
        <v>15.95</v>
      </c>
      <c r="H52" s="27" t="s">
        <v>453</v>
      </c>
      <c r="I52" s="13">
        <v>15.95</v>
      </c>
      <c r="J52" s="27">
        <v>7</v>
      </c>
    </row>
    <row r="53" s="27" customFormat="1" ht="21" customHeight="1" spans="1:10">
      <c r="A53" s="5" t="s">
        <v>10</v>
      </c>
      <c r="B53" s="5" t="s">
        <v>55</v>
      </c>
      <c r="C53" s="5"/>
      <c r="D53" s="10" t="s">
        <v>56</v>
      </c>
      <c r="E53" s="9">
        <v>535.11</v>
      </c>
      <c r="H53" s="27" t="s">
        <v>469</v>
      </c>
      <c r="I53" s="9">
        <v>535.11</v>
      </c>
      <c r="J53" s="27">
        <v>5</v>
      </c>
    </row>
    <row r="54" s="27" customFormat="1" ht="21" customHeight="1" spans="1:10">
      <c r="A54" s="11" t="s">
        <v>10</v>
      </c>
      <c r="B54" s="11" t="s">
        <v>55</v>
      </c>
      <c r="C54" s="11" t="s">
        <v>12</v>
      </c>
      <c r="D54" s="12" t="s">
        <v>14</v>
      </c>
      <c r="E54" s="13">
        <v>468.23</v>
      </c>
      <c r="H54" s="27" t="s">
        <v>470</v>
      </c>
      <c r="I54" s="13">
        <v>468.23</v>
      </c>
      <c r="J54" s="27">
        <v>7</v>
      </c>
    </row>
    <row r="55" s="27" customFormat="1" ht="21" customHeight="1" spans="1:10">
      <c r="A55" s="11" t="s">
        <v>10</v>
      </c>
      <c r="B55" s="11" t="s">
        <v>55</v>
      </c>
      <c r="C55" s="11" t="s">
        <v>17</v>
      </c>
      <c r="D55" s="12" t="s">
        <v>57</v>
      </c>
      <c r="E55" s="13">
        <v>66.88</v>
      </c>
      <c r="H55" s="27" t="s">
        <v>471</v>
      </c>
      <c r="I55" s="13">
        <v>66.88</v>
      </c>
      <c r="J55" s="27">
        <v>7</v>
      </c>
    </row>
    <row r="56" s="27" customFormat="1" ht="21" customHeight="1" spans="1:10">
      <c r="A56" s="5" t="s">
        <v>10</v>
      </c>
      <c r="B56" s="5" t="s">
        <v>58</v>
      </c>
      <c r="C56" s="5"/>
      <c r="D56" s="10" t="s">
        <v>59</v>
      </c>
      <c r="E56" s="9">
        <v>1199.63</v>
      </c>
      <c r="H56" s="27" t="s">
        <v>474</v>
      </c>
      <c r="I56" s="9">
        <v>1199.63</v>
      </c>
      <c r="J56" s="27">
        <v>5</v>
      </c>
    </row>
    <row r="57" s="27" customFormat="1" ht="21" customHeight="1" spans="1:10">
      <c r="A57" s="11" t="s">
        <v>10</v>
      </c>
      <c r="B57" s="11" t="s">
        <v>58</v>
      </c>
      <c r="C57" s="11" t="s">
        <v>12</v>
      </c>
      <c r="D57" s="12" t="s">
        <v>14</v>
      </c>
      <c r="E57" s="13">
        <v>986.19</v>
      </c>
      <c r="H57" s="27" t="s">
        <v>475</v>
      </c>
      <c r="I57" s="13">
        <v>986.19</v>
      </c>
      <c r="J57" s="27">
        <v>7</v>
      </c>
    </row>
    <row r="58" s="27" customFormat="1" ht="21" customHeight="1" spans="1:10">
      <c r="A58" s="11" t="s">
        <v>10</v>
      </c>
      <c r="B58" s="11" t="s">
        <v>58</v>
      </c>
      <c r="C58" s="11" t="s">
        <v>15</v>
      </c>
      <c r="D58" s="12" t="s">
        <v>16</v>
      </c>
      <c r="E58" s="13">
        <v>200.64</v>
      </c>
      <c r="H58" s="27" t="s">
        <v>476</v>
      </c>
      <c r="I58" s="13">
        <v>200.64</v>
      </c>
      <c r="J58" s="27">
        <v>7</v>
      </c>
    </row>
    <row r="59" s="27" customFormat="1" ht="21" customHeight="1" spans="1:10">
      <c r="A59" s="11" t="s">
        <v>10</v>
      </c>
      <c r="B59" s="11" t="s">
        <v>58</v>
      </c>
      <c r="C59" s="11" t="s">
        <v>46</v>
      </c>
      <c r="D59" s="12" t="s">
        <v>60</v>
      </c>
      <c r="E59" s="13">
        <v>12.8</v>
      </c>
      <c r="H59" s="27" t="s">
        <v>477</v>
      </c>
      <c r="I59" s="13">
        <v>12.8</v>
      </c>
      <c r="J59" s="27">
        <v>7</v>
      </c>
    </row>
    <row r="60" s="27" customFormat="1" ht="21" customHeight="1" spans="1:10">
      <c r="A60" s="5" t="s">
        <v>10</v>
      </c>
      <c r="B60" s="5" t="s">
        <v>61</v>
      </c>
      <c r="C60" s="5"/>
      <c r="D60" s="10" t="s">
        <v>62</v>
      </c>
      <c r="E60" s="9">
        <v>3002.28</v>
      </c>
      <c r="H60" s="27" t="s">
        <v>460</v>
      </c>
      <c r="I60" s="9">
        <v>3002.28</v>
      </c>
      <c r="J60" s="27">
        <v>5</v>
      </c>
    </row>
    <row r="61" s="27" customFormat="1" ht="21" customHeight="1" spans="1:10">
      <c r="A61" s="11" t="s">
        <v>10</v>
      </c>
      <c r="B61" s="11" t="s">
        <v>61</v>
      </c>
      <c r="C61" s="11" t="s">
        <v>12</v>
      </c>
      <c r="D61" s="12" t="s">
        <v>14</v>
      </c>
      <c r="E61" s="13">
        <v>1769.27</v>
      </c>
      <c r="H61" s="27" t="s">
        <v>461</v>
      </c>
      <c r="I61" s="13">
        <v>1769.27</v>
      </c>
      <c r="J61" s="27">
        <v>7</v>
      </c>
    </row>
    <row r="62" s="27" customFormat="1" ht="21" customHeight="1" spans="1:10">
      <c r="A62" s="11" t="s">
        <v>10</v>
      </c>
      <c r="B62" s="11" t="s">
        <v>61</v>
      </c>
      <c r="C62" s="11" t="s">
        <v>15</v>
      </c>
      <c r="D62" s="12" t="s">
        <v>16</v>
      </c>
      <c r="E62" s="13">
        <v>475.3</v>
      </c>
      <c r="H62" s="27" t="s">
        <v>462</v>
      </c>
      <c r="I62" s="13">
        <v>475.3</v>
      </c>
      <c r="J62" s="27">
        <v>7</v>
      </c>
    </row>
    <row r="63" s="27" customFormat="1" ht="21" customHeight="1" spans="1:10">
      <c r="A63" s="11" t="s">
        <v>10</v>
      </c>
      <c r="B63" s="11" t="s">
        <v>61</v>
      </c>
      <c r="C63" s="11" t="s">
        <v>29</v>
      </c>
      <c r="D63" s="12" t="s">
        <v>30</v>
      </c>
      <c r="E63" s="13">
        <v>656.51</v>
      </c>
      <c r="H63" s="27" t="s">
        <v>463</v>
      </c>
      <c r="I63" s="13">
        <v>656.51</v>
      </c>
      <c r="J63" s="27">
        <v>7</v>
      </c>
    </row>
    <row r="64" s="27" customFormat="1" ht="21" customHeight="1" spans="1:10">
      <c r="A64" s="11" t="s">
        <v>10</v>
      </c>
      <c r="B64" s="11" t="s">
        <v>61</v>
      </c>
      <c r="C64" s="11" t="s">
        <v>46</v>
      </c>
      <c r="D64" s="12" t="s">
        <v>63</v>
      </c>
      <c r="E64" s="13">
        <v>101.2</v>
      </c>
      <c r="H64" s="27" t="s">
        <v>464</v>
      </c>
      <c r="I64" s="13">
        <v>101.2</v>
      </c>
      <c r="J64" s="27">
        <v>7</v>
      </c>
    </row>
    <row r="65" s="27" customFormat="1" ht="21" customHeight="1" spans="1:10">
      <c r="A65" s="5" t="s">
        <v>10</v>
      </c>
      <c r="B65" s="5" t="s">
        <v>64</v>
      </c>
      <c r="C65" s="5"/>
      <c r="D65" s="10" t="s">
        <v>65</v>
      </c>
      <c r="E65" s="9">
        <v>7581.9</v>
      </c>
      <c r="H65" s="27" t="s">
        <v>465</v>
      </c>
      <c r="I65" s="9">
        <v>7581.9</v>
      </c>
      <c r="J65" s="27">
        <v>5</v>
      </c>
    </row>
    <row r="66" s="27" customFormat="1" ht="21" customHeight="1" spans="1:10">
      <c r="A66" s="11" t="s">
        <v>10</v>
      </c>
      <c r="B66" s="11" t="s">
        <v>64</v>
      </c>
      <c r="C66" s="11" t="s">
        <v>12</v>
      </c>
      <c r="D66" s="12" t="s">
        <v>14</v>
      </c>
      <c r="E66" s="13">
        <v>5573.49</v>
      </c>
      <c r="H66" s="27" t="s">
        <v>466</v>
      </c>
      <c r="I66" s="13">
        <v>5573.49</v>
      </c>
      <c r="J66" s="27">
        <v>7</v>
      </c>
    </row>
    <row r="67" s="27" customFormat="1" ht="21" customHeight="1" spans="1:10">
      <c r="A67" s="11" t="s">
        <v>10</v>
      </c>
      <c r="B67" s="11" t="s">
        <v>64</v>
      </c>
      <c r="C67" s="11" t="s">
        <v>15</v>
      </c>
      <c r="D67" s="12" t="s">
        <v>16</v>
      </c>
      <c r="E67" s="13">
        <v>669.1</v>
      </c>
      <c r="H67" s="27" t="s">
        <v>467</v>
      </c>
      <c r="I67" s="13">
        <v>669.1</v>
      </c>
      <c r="J67" s="27">
        <v>7</v>
      </c>
    </row>
    <row r="68" s="27" customFormat="1" ht="21" customHeight="1" spans="1:10">
      <c r="A68" s="11" t="s">
        <v>10</v>
      </c>
      <c r="B68" s="11" t="s">
        <v>64</v>
      </c>
      <c r="C68" s="11" t="s">
        <v>46</v>
      </c>
      <c r="D68" s="12" t="s">
        <v>66</v>
      </c>
      <c r="E68" s="13">
        <v>1339.31</v>
      </c>
      <c r="H68" s="27" t="s">
        <v>468</v>
      </c>
      <c r="I68" s="13">
        <v>1339.31</v>
      </c>
      <c r="J68" s="27">
        <v>7</v>
      </c>
    </row>
    <row r="69" s="27" customFormat="1" ht="21" customHeight="1" spans="1:10">
      <c r="A69" s="5" t="s">
        <v>10</v>
      </c>
      <c r="B69" s="5" t="s">
        <v>67</v>
      </c>
      <c r="C69" s="5"/>
      <c r="D69" s="10" t="s">
        <v>68</v>
      </c>
      <c r="E69" s="9">
        <v>2594.52</v>
      </c>
      <c r="H69" s="27" t="s">
        <v>437</v>
      </c>
      <c r="I69" s="9">
        <v>2594.52</v>
      </c>
      <c r="J69" s="27">
        <v>5</v>
      </c>
    </row>
    <row r="70" s="27" customFormat="1" ht="21" customHeight="1" spans="1:10">
      <c r="A70" s="11" t="s">
        <v>10</v>
      </c>
      <c r="B70" s="11" t="s">
        <v>67</v>
      </c>
      <c r="C70" s="11" t="s">
        <v>12</v>
      </c>
      <c r="D70" s="12" t="s">
        <v>14</v>
      </c>
      <c r="E70" s="13">
        <v>1658.08</v>
      </c>
      <c r="H70" s="27" t="s">
        <v>438</v>
      </c>
      <c r="I70" s="13">
        <v>1658.08</v>
      </c>
      <c r="J70" s="27">
        <v>7</v>
      </c>
    </row>
    <row r="71" s="27" customFormat="1" ht="21" customHeight="1" spans="1:10">
      <c r="A71" s="11" t="s">
        <v>10</v>
      </c>
      <c r="B71" s="11" t="s">
        <v>67</v>
      </c>
      <c r="C71" s="11" t="s">
        <v>15</v>
      </c>
      <c r="D71" s="12" t="s">
        <v>16</v>
      </c>
      <c r="E71" s="13">
        <v>817.75</v>
      </c>
      <c r="H71" s="27" t="s">
        <v>439</v>
      </c>
      <c r="I71" s="13">
        <v>817.75</v>
      </c>
      <c r="J71" s="27">
        <v>7</v>
      </c>
    </row>
    <row r="72" s="27" customFormat="1" ht="21" customHeight="1" spans="1:10">
      <c r="A72" s="11" t="s">
        <v>10</v>
      </c>
      <c r="B72" s="11" t="s">
        <v>67</v>
      </c>
      <c r="C72" s="11" t="s">
        <v>46</v>
      </c>
      <c r="D72" s="12" t="s">
        <v>69</v>
      </c>
      <c r="E72" s="13">
        <v>118.69</v>
      </c>
      <c r="H72" s="27" t="s">
        <v>440</v>
      </c>
      <c r="I72" s="13">
        <v>118.69</v>
      </c>
      <c r="J72" s="27">
        <v>7</v>
      </c>
    </row>
    <row r="73" s="27" customFormat="1" ht="21" customHeight="1" spans="1:10">
      <c r="A73" s="5" t="s">
        <v>10</v>
      </c>
      <c r="B73" s="5" t="s">
        <v>70</v>
      </c>
      <c r="C73" s="5"/>
      <c r="D73" s="10" t="s">
        <v>71</v>
      </c>
      <c r="E73" s="9">
        <v>1351.15</v>
      </c>
      <c r="H73" s="27" t="s">
        <v>481</v>
      </c>
      <c r="I73" s="9">
        <v>1351.15</v>
      </c>
      <c r="J73" s="27">
        <v>5</v>
      </c>
    </row>
    <row r="74" s="27" customFormat="1" ht="21" customHeight="1" spans="1:10">
      <c r="A74" s="11" t="s">
        <v>10</v>
      </c>
      <c r="B74" s="11" t="s">
        <v>70</v>
      </c>
      <c r="C74" s="11" t="s">
        <v>12</v>
      </c>
      <c r="D74" s="12" t="s">
        <v>14</v>
      </c>
      <c r="E74" s="13">
        <v>930.18</v>
      </c>
      <c r="H74" s="27" t="s">
        <v>482</v>
      </c>
      <c r="I74" s="13">
        <v>930.18</v>
      </c>
      <c r="J74" s="27">
        <v>7</v>
      </c>
    </row>
    <row r="75" s="27" customFormat="1" ht="21" customHeight="1" spans="1:10">
      <c r="A75" s="11" t="s">
        <v>10</v>
      </c>
      <c r="B75" s="11" t="s">
        <v>70</v>
      </c>
      <c r="C75" s="11" t="s">
        <v>15</v>
      </c>
      <c r="D75" s="12" t="s">
        <v>16</v>
      </c>
      <c r="E75" s="13">
        <v>356.55</v>
      </c>
      <c r="H75" s="27" t="s">
        <v>483</v>
      </c>
      <c r="I75" s="13">
        <v>356.55</v>
      </c>
      <c r="J75" s="27">
        <v>7</v>
      </c>
    </row>
    <row r="76" s="27" customFormat="1" ht="21" customHeight="1" spans="1:10">
      <c r="A76" s="11" t="s">
        <v>10</v>
      </c>
      <c r="B76" s="11" t="s">
        <v>70</v>
      </c>
      <c r="C76" s="11" t="s">
        <v>29</v>
      </c>
      <c r="D76" s="12" t="s">
        <v>30</v>
      </c>
      <c r="E76" s="13">
        <v>64.42</v>
      </c>
      <c r="H76" s="27" t="s">
        <v>484</v>
      </c>
      <c r="I76" s="13">
        <v>64.42</v>
      </c>
      <c r="J76" s="27">
        <v>7</v>
      </c>
    </row>
    <row r="77" s="27" customFormat="1" ht="21" customHeight="1" spans="1:10">
      <c r="A77" s="5" t="s">
        <v>10</v>
      </c>
      <c r="B77" s="5" t="s">
        <v>73</v>
      </c>
      <c r="C77" s="5"/>
      <c r="D77" s="10" t="s">
        <v>74</v>
      </c>
      <c r="E77" s="9">
        <v>883.77</v>
      </c>
      <c r="H77" s="27" t="s">
        <v>454</v>
      </c>
      <c r="I77" s="9">
        <v>883.77</v>
      </c>
      <c r="J77" s="27">
        <v>5</v>
      </c>
    </row>
    <row r="78" s="27" customFormat="1" ht="21" customHeight="1" spans="1:10">
      <c r="A78" s="11" t="s">
        <v>10</v>
      </c>
      <c r="B78" s="11" t="s">
        <v>73</v>
      </c>
      <c r="C78" s="11" t="s">
        <v>12</v>
      </c>
      <c r="D78" s="12" t="s">
        <v>14</v>
      </c>
      <c r="E78" s="13">
        <v>494.87</v>
      </c>
      <c r="H78" s="27" t="s">
        <v>455</v>
      </c>
      <c r="I78" s="13">
        <v>494.87</v>
      </c>
      <c r="J78" s="27">
        <v>7</v>
      </c>
    </row>
    <row r="79" s="27" customFormat="1" ht="21" customHeight="1" spans="1:10">
      <c r="A79" s="11" t="s">
        <v>10</v>
      </c>
      <c r="B79" s="11" t="s">
        <v>73</v>
      </c>
      <c r="C79" s="11" t="s">
        <v>15</v>
      </c>
      <c r="D79" s="12" t="s">
        <v>16</v>
      </c>
      <c r="E79" s="13">
        <v>125.05</v>
      </c>
      <c r="H79" s="27" t="s">
        <v>456</v>
      </c>
      <c r="I79" s="13">
        <v>125.05</v>
      </c>
      <c r="J79" s="27">
        <v>7</v>
      </c>
    </row>
    <row r="80" s="27" customFormat="1" ht="21" customHeight="1" spans="1:10">
      <c r="A80" s="11" t="s">
        <v>10</v>
      </c>
      <c r="B80" s="11" t="s">
        <v>73</v>
      </c>
      <c r="C80" s="11" t="s">
        <v>17</v>
      </c>
      <c r="D80" s="12" t="s">
        <v>75</v>
      </c>
      <c r="E80" s="13">
        <v>242.95</v>
      </c>
      <c r="H80" s="27" t="s">
        <v>457</v>
      </c>
      <c r="I80" s="13">
        <v>242.95</v>
      </c>
      <c r="J80" s="27">
        <v>7</v>
      </c>
    </row>
    <row r="81" s="27" customFormat="1" ht="21" customHeight="1" spans="1:10">
      <c r="A81" s="11" t="s">
        <v>10</v>
      </c>
      <c r="B81" s="11" t="s">
        <v>73</v>
      </c>
      <c r="C81" s="11" t="s">
        <v>19</v>
      </c>
      <c r="D81" s="12" t="s">
        <v>76</v>
      </c>
      <c r="E81" s="13">
        <v>13.3</v>
      </c>
      <c r="H81" s="27" t="s">
        <v>458</v>
      </c>
      <c r="I81" s="13">
        <v>13.3</v>
      </c>
      <c r="J81" s="27">
        <v>7</v>
      </c>
    </row>
    <row r="82" s="27" customFormat="1" ht="21" customHeight="1" spans="1:10">
      <c r="A82" s="11" t="s">
        <v>10</v>
      </c>
      <c r="B82" s="11" t="s">
        <v>73</v>
      </c>
      <c r="C82" s="11" t="s">
        <v>46</v>
      </c>
      <c r="D82" s="12" t="s">
        <v>77</v>
      </c>
      <c r="E82" s="13">
        <v>7.6</v>
      </c>
      <c r="H82" s="27" t="s">
        <v>459</v>
      </c>
      <c r="I82" s="13">
        <v>7.6</v>
      </c>
      <c r="J82" s="27">
        <v>7</v>
      </c>
    </row>
    <row r="83" s="27" customFormat="1" ht="21" customHeight="1" spans="1:10">
      <c r="A83" s="5" t="s">
        <v>10</v>
      </c>
      <c r="B83" s="5" t="s">
        <v>78</v>
      </c>
      <c r="C83" s="5"/>
      <c r="D83" s="10" t="s">
        <v>79</v>
      </c>
      <c r="E83" s="9">
        <v>40</v>
      </c>
      <c r="H83" s="27" t="s">
        <v>499</v>
      </c>
      <c r="I83" s="9">
        <v>40</v>
      </c>
      <c r="J83" s="27">
        <v>5</v>
      </c>
    </row>
    <row r="84" s="27" customFormat="1" ht="21" customHeight="1" spans="1:10">
      <c r="A84" s="11" t="s">
        <v>10</v>
      </c>
      <c r="B84" s="11" t="s">
        <v>78</v>
      </c>
      <c r="C84" s="11" t="s">
        <v>15</v>
      </c>
      <c r="D84" s="12" t="s">
        <v>16</v>
      </c>
      <c r="E84" s="13">
        <v>40</v>
      </c>
      <c r="H84" s="27" t="s">
        <v>500</v>
      </c>
      <c r="I84" s="13">
        <v>40</v>
      </c>
      <c r="J84" s="27">
        <v>7</v>
      </c>
    </row>
    <row r="85" s="27" customFormat="1" ht="21" customHeight="1" spans="1:10">
      <c r="A85" s="5" t="s">
        <v>10</v>
      </c>
      <c r="B85" s="5" t="s">
        <v>80</v>
      </c>
      <c r="C85" s="5"/>
      <c r="D85" s="10" t="s">
        <v>81</v>
      </c>
      <c r="E85" s="9">
        <v>594.22</v>
      </c>
      <c r="H85" s="27" t="s">
        <v>486</v>
      </c>
      <c r="I85" s="9">
        <v>594.22</v>
      </c>
      <c r="J85" s="27">
        <v>5</v>
      </c>
    </row>
    <row r="86" s="27" customFormat="1" ht="21" customHeight="1" spans="1:10">
      <c r="A86" s="11" t="s">
        <v>10</v>
      </c>
      <c r="B86" s="11" t="s">
        <v>80</v>
      </c>
      <c r="C86" s="11" t="s">
        <v>12</v>
      </c>
      <c r="D86" s="12" t="s">
        <v>14</v>
      </c>
      <c r="E86" s="13">
        <v>358.96</v>
      </c>
      <c r="H86" s="27" t="s">
        <v>487</v>
      </c>
      <c r="I86" s="13">
        <v>358.96</v>
      </c>
      <c r="J86" s="27">
        <v>7</v>
      </c>
    </row>
    <row r="87" s="27" customFormat="1" ht="21" customHeight="1" spans="1:10">
      <c r="A87" s="11" t="s">
        <v>10</v>
      </c>
      <c r="B87" s="11" t="s">
        <v>80</v>
      </c>
      <c r="C87" s="11" t="s">
        <v>15</v>
      </c>
      <c r="D87" s="12" t="s">
        <v>16</v>
      </c>
      <c r="E87" s="13">
        <v>204.06</v>
      </c>
      <c r="H87" s="27" t="s">
        <v>488</v>
      </c>
      <c r="I87" s="13">
        <v>204.06</v>
      </c>
      <c r="J87" s="27">
        <v>7</v>
      </c>
    </row>
    <row r="88" s="27" customFormat="1" ht="21" customHeight="1" spans="1:10">
      <c r="A88" s="11" t="s">
        <v>10</v>
      </c>
      <c r="B88" s="11" t="s">
        <v>80</v>
      </c>
      <c r="C88" s="11" t="s">
        <v>46</v>
      </c>
      <c r="D88" s="12" t="s">
        <v>82</v>
      </c>
      <c r="E88" s="13">
        <v>31.2</v>
      </c>
      <c r="H88" s="27" t="s">
        <v>489</v>
      </c>
      <c r="I88" s="13">
        <v>31.2</v>
      </c>
      <c r="J88" s="27">
        <v>7</v>
      </c>
    </row>
    <row r="89" s="27" customFormat="1" ht="21" customHeight="1" spans="1:10">
      <c r="A89" s="5" t="s">
        <v>10</v>
      </c>
      <c r="B89" s="5" t="s">
        <v>83</v>
      </c>
      <c r="C89" s="5"/>
      <c r="D89" s="10" t="s">
        <v>84</v>
      </c>
      <c r="E89" s="9">
        <v>10636.72</v>
      </c>
      <c r="H89" s="27" t="s">
        <v>441</v>
      </c>
      <c r="I89" s="9">
        <v>10636.72</v>
      </c>
      <c r="J89" s="27">
        <v>5</v>
      </c>
    </row>
    <row r="90" s="27" customFormat="1" ht="21" customHeight="1" spans="1:10">
      <c r="A90" s="11" t="s">
        <v>10</v>
      </c>
      <c r="B90" s="11" t="s">
        <v>83</v>
      </c>
      <c r="C90" s="11" t="s">
        <v>12</v>
      </c>
      <c r="D90" s="12" t="s">
        <v>14</v>
      </c>
      <c r="E90" s="13">
        <v>7374.85</v>
      </c>
      <c r="H90" s="27" t="s">
        <v>442</v>
      </c>
      <c r="I90" s="13">
        <v>7374.85</v>
      </c>
      <c r="J90" s="27">
        <v>7</v>
      </c>
    </row>
    <row r="91" s="27" customFormat="1" ht="21" customHeight="1" spans="1:10">
      <c r="A91" s="11" t="s">
        <v>10</v>
      </c>
      <c r="B91" s="11" t="s">
        <v>83</v>
      </c>
      <c r="C91" s="11" t="s">
        <v>15</v>
      </c>
      <c r="D91" s="12" t="s">
        <v>16</v>
      </c>
      <c r="E91" s="13">
        <v>265.64</v>
      </c>
      <c r="H91" s="27" t="s">
        <v>443</v>
      </c>
      <c r="I91" s="13">
        <v>265.64</v>
      </c>
      <c r="J91" s="27">
        <v>7</v>
      </c>
    </row>
    <row r="92" s="27" customFormat="1" ht="21" customHeight="1" spans="1:10">
      <c r="A92" s="11" t="s">
        <v>10</v>
      </c>
      <c r="B92" s="11" t="s">
        <v>83</v>
      </c>
      <c r="C92" s="11" t="s">
        <v>17</v>
      </c>
      <c r="D92" s="12" t="s">
        <v>85</v>
      </c>
      <c r="E92" s="13">
        <v>23.09</v>
      </c>
      <c r="H92" s="27" t="s">
        <v>444</v>
      </c>
      <c r="I92" s="13">
        <v>23.09</v>
      </c>
      <c r="J92" s="27">
        <v>7</v>
      </c>
    </row>
    <row r="93" s="27" customFormat="1" ht="21" customHeight="1" spans="1:10">
      <c r="A93" s="11" t="s">
        <v>10</v>
      </c>
      <c r="B93" s="11" t="s">
        <v>83</v>
      </c>
      <c r="C93" s="11" t="s">
        <v>19</v>
      </c>
      <c r="D93" s="12" t="s">
        <v>86</v>
      </c>
      <c r="E93" s="13">
        <v>421.89</v>
      </c>
      <c r="H93" s="27" t="s">
        <v>445</v>
      </c>
      <c r="I93" s="13">
        <v>421.89</v>
      </c>
      <c r="J93" s="27">
        <v>7</v>
      </c>
    </row>
    <row r="94" s="27" customFormat="1" ht="21" customHeight="1" spans="1:10">
      <c r="A94" s="11" t="s">
        <v>10</v>
      </c>
      <c r="B94" s="11" t="s">
        <v>83</v>
      </c>
      <c r="C94" s="11" t="s">
        <v>87</v>
      </c>
      <c r="D94" s="12" t="s">
        <v>88</v>
      </c>
      <c r="E94" s="13">
        <v>122.6</v>
      </c>
      <c r="H94" s="27" t="s">
        <v>446</v>
      </c>
      <c r="I94" s="13">
        <v>122.6</v>
      </c>
      <c r="J94" s="27">
        <v>7</v>
      </c>
    </row>
    <row r="95" s="27" customFormat="1" ht="21" customHeight="1" spans="1:10">
      <c r="A95" s="11" t="s">
        <v>10</v>
      </c>
      <c r="B95" s="11" t="s">
        <v>83</v>
      </c>
      <c r="C95" s="11" t="s">
        <v>89</v>
      </c>
      <c r="D95" s="12" t="s">
        <v>90</v>
      </c>
      <c r="E95" s="13">
        <v>23.09</v>
      </c>
      <c r="H95" s="27" t="s">
        <v>447</v>
      </c>
      <c r="I95" s="13">
        <v>23.09</v>
      </c>
      <c r="J95" s="27">
        <v>7</v>
      </c>
    </row>
    <row r="96" s="27" customFormat="1" ht="21" customHeight="1" spans="1:10">
      <c r="A96" s="11" t="s">
        <v>10</v>
      </c>
      <c r="B96" s="11" t="s">
        <v>83</v>
      </c>
      <c r="C96" s="11" t="s">
        <v>29</v>
      </c>
      <c r="D96" s="12" t="s">
        <v>30</v>
      </c>
      <c r="E96" s="13">
        <v>2405.56</v>
      </c>
      <c r="H96" s="27" t="s">
        <v>448</v>
      </c>
      <c r="I96" s="13">
        <v>2405.56</v>
      </c>
      <c r="J96" s="27">
        <v>7</v>
      </c>
    </row>
    <row r="97" s="27" customFormat="1" ht="21" customHeight="1" spans="1:10">
      <c r="A97" s="5" t="s">
        <v>10</v>
      </c>
      <c r="B97" s="5" t="s">
        <v>91</v>
      </c>
      <c r="C97" s="5"/>
      <c r="D97" s="10" t="s">
        <v>92</v>
      </c>
      <c r="E97" s="9">
        <v>1586.04</v>
      </c>
      <c r="H97" s="27" t="s">
        <v>478</v>
      </c>
      <c r="I97" s="9">
        <v>1586.04</v>
      </c>
      <c r="J97" s="27">
        <v>5</v>
      </c>
    </row>
    <row r="98" s="27" customFormat="1" ht="21" customHeight="1" spans="1:10">
      <c r="A98" s="11" t="s">
        <v>10</v>
      </c>
      <c r="B98" s="11" t="s">
        <v>91</v>
      </c>
      <c r="C98" s="11" t="s">
        <v>12</v>
      </c>
      <c r="D98" s="12" t="s">
        <v>14</v>
      </c>
      <c r="E98" s="13">
        <v>466.44</v>
      </c>
      <c r="H98" s="27" t="s">
        <v>479</v>
      </c>
      <c r="I98" s="13">
        <v>466.44</v>
      </c>
      <c r="J98" s="27">
        <v>7</v>
      </c>
    </row>
    <row r="99" s="27" customFormat="1" ht="21" customHeight="1" spans="1:10">
      <c r="A99" s="11" t="s">
        <v>10</v>
      </c>
      <c r="B99" s="11" t="s">
        <v>91</v>
      </c>
      <c r="C99" s="11" t="s">
        <v>15</v>
      </c>
      <c r="D99" s="12" t="s">
        <v>16</v>
      </c>
      <c r="E99" s="13">
        <v>1119.6</v>
      </c>
      <c r="H99" s="27" t="s">
        <v>480</v>
      </c>
      <c r="I99" s="13">
        <v>1119.6</v>
      </c>
      <c r="J99" s="27">
        <v>7</v>
      </c>
    </row>
    <row r="100" s="27" customFormat="1" ht="21" customHeight="1" spans="1:10">
      <c r="A100" s="5" t="s">
        <v>10</v>
      </c>
      <c r="B100" s="5" t="s">
        <v>93</v>
      </c>
      <c r="C100" s="5"/>
      <c r="D100" s="10" t="s">
        <v>94</v>
      </c>
      <c r="E100" s="9">
        <v>1093.38</v>
      </c>
      <c r="H100" s="27" t="s">
        <v>422</v>
      </c>
      <c r="I100" s="9">
        <v>540.37</v>
      </c>
      <c r="J100" s="27">
        <v>5</v>
      </c>
    </row>
    <row r="101" s="27" customFormat="1" ht="21" customHeight="1" spans="1:10">
      <c r="A101" s="11" t="s">
        <v>10</v>
      </c>
      <c r="B101" s="11" t="s">
        <v>93</v>
      </c>
      <c r="C101" s="11" t="s">
        <v>12</v>
      </c>
      <c r="D101" s="12" t="s">
        <v>14</v>
      </c>
      <c r="E101" s="13">
        <v>553.01</v>
      </c>
      <c r="I101" s="9"/>
    </row>
    <row r="102" s="27" customFormat="1" ht="21" customHeight="1" spans="1:10">
      <c r="A102" s="11" t="s">
        <v>10</v>
      </c>
      <c r="B102" s="11" t="s">
        <v>93</v>
      </c>
      <c r="C102" s="11" t="s">
        <v>17</v>
      </c>
      <c r="D102" s="12" t="s">
        <v>95</v>
      </c>
      <c r="E102" s="13">
        <v>540.37</v>
      </c>
      <c r="H102" s="27" t="s">
        <v>424</v>
      </c>
      <c r="I102" s="13">
        <v>540.37</v>
      </c>
      <c r="J102" s="27">
        <v>7</v>
      </c>
    </row>
    <row r="103" s="27" customFormat="1" ht="21" customHeight="1" spans="1:10">
      <c r="A103" s="5" t="s">
        <v>10</v>
      </c>
      <c r="B103" s="5" t="s">
        <v>96</v>
      </c>
      <c r="C103" s="5"/>
      <c r="D103" s="10" t="s">
        <v>97</v>
      </c>
      <c r="E103" s="9">
        <v>1886.65</v>
      </c>
      <c r="I103" s="9"/>
    </row>
    <row r="104" s="27" customFormat="1" ht="21" customHeight="1" spans="1:10">
      <c r="A104" s="11" t="s">
        <v>10</v>
      </c>
      <c r="B104" s="11" t="s">
        <v>96</v>
      </c>
      <c r="C104" s="11" t="s">
        <v>12</v>
      </c>
      <c r="D104" s="12" t="s">
        <v>14</v>
      </c>
      <c r="E104" s="13">
        <v>969.05</v>
      </c>
      <c r="I104" s="13"/>
      <c r="J104" s="27">
        <v>7</v>
      </c>
    </row>
    <row r="105" s="27" customFormat="1" ht="21" customHeight="1" spans="1:10">
      <c r="A105" s="11" t="s">
        <v>10</v>
      </c>
      <c r="B105" s="11" t="s">
        <v>96</v>
      </c>
      <c r="C105" s="11" t="s">
        <v>15</v>
      </c>
      <c r="D105" s="12" t="s">
        <v>16</v>
      </c>
      <c r="E105" s="13">
        <v>917.6</v>
      </c>
      <c r="I105" s="13"/>
      <c r="J105" s="27">
        <v>7</v>
      </c>
    </row>
    <row r="106" s="27" customFormat="1" ht="21" customHeight="1" spans="1:10">
      <c r="A106" s="5" t="s">
        <v>10</v>
      </c>
      <c r="B106" s="5" t="s">
        <v>46</v>
      </c>
      <c r="C106" s="5"/>
      <c r="D106" s="10" t="s">
        <v>98</v>
      </c>
      <c r="E106" s="9">
        <v>18025.9</v>
      </c>
      <c r="H106" s="27" t="s">
        <v>472</v>
      </c>
      <c r="I106" s="9">
        <v>18025.9</v>
      </c>
      <c r="J106" s="27">
        <v>5</v>
      </c>
    </row>
    <row r="107" s="27" customFormat="1" ht="21" customHeight="1" spans="1:10">
      <c r="A107" s="11" t="s">
        <v>10</v>
      </c>
      <c r="B107" s="11" t="s">
        <v>46</v>
      </c>
      <c r="C107" s="11" t="s">
        <v>46</v>
      </c>
      <c r="D107" s="12" t="s">
        <v>99</v>
      </c>
      <c r="E107" s="13">
        <v>18025.9</v>
      </c>
      <c r="G107" s="27">
        <v>10000</v>
      </c>
      <c r="H107" s="27" t="s">
        <v>473</v>
      </c>
      <c r="I107" s="13">
        <v>18025.9</v>
      </c>
      <c r="J107" s="27">
        <v>7</v>
      </c>
    </row>
    <row r="108" s="27" customFormat="1" ht="21" customHeight="1" spans="1:10">
      <c r="A108" s="5" t="s">
        <v>100</v>
      </c>
      <c r="B108" s="5"/>
      <c r="C108" s="5"/>
      <c r="D108" s="10" t="s">
        <v>101</v>
      </c>
      <c r="E108" s="9">
        <v>5836.5</v>
      </c>
      <c r="F108" s="29">
        <v>5836.5</v>
      </c>
      <c r="H108" s="27" t="s">
        <v>100</v>
      </c>
      <c r="I108" s="9">
        <v>5836.5</v>
      </c>
      <c r="J108" s="27">
        <v>3</v>
      </c>
    </row>
    <row r="109" s="27" customFormat="1" ht="21" customHeight="1" spans="1:10">
      <c r="A109" s="5" t="s">
        <v>100</v>
      </c>
      <c r="B109" s="5" t="s">
        <v>38</v>
      </c>
      <c r="C109" s="5"/>
      <c r="D109" s="10" t="s">
        <v>102</v>
      </c>
      <c r="E109" s="9">
        <v>5195.5</v>
      </c>
      <c r="H109" s="27" t="s">
        <v>592</v>
      </c>
      <c r="I109" s="9">
        <v>5195.5</v>
      </c>
      <c r="J109" s="27">
        <v>5</v>
      </c>
    </row>
    <row r="110" s="27" customFormat="1" ht="21" customHeight="1" spans="1:10">
      <c r="A110" s="11" t="s">
        <v>100</v>
      </c>
      <c r="B110" s="11" t="s">
        <v>38</v>
      </c>
      <c r="C110" s="11" t="s">
        <v>25</v>
      </c>
      <c r="D110" s="12" t="s">
        <v>103</v>
      </c>
      <c r="E110" s="13">
        <v>695.5</v>
      </c>
      <c r="H110" s="27" t="s">
        <v>593</v>
      </c>
      <c r="I110" s="13">
        <v>695.5</v>
      </c>
      <c r="J110" s="27">
        <v>7</v>
      </c>
    </row>
    <row r="111" s="27" customFormat="1" ht="21" customHeight="1" spans="1:10">
      <c r="A111" s="11" t="s">
        <v>100</v>
      </c>
      <c r="B111" s="11" t="s">
        <v>38</v>
      </c>
      <c r="C111" s="11" t="s">
        <v>46</v>
      </c>
      <c r="D111" s="12" t="s">
        <v>104</v>
      </c>
      <c r="E111" s="13">
        <v>4500</v>
      </c>
      <c r="H111" s="27" t="s">
        <v>594</v>
      </c>
      <c r="I111" s="13">
        <v>4500</v>
      </c>
      <c r="J111" s="27">
        <v>7</v>
      </c>
    </row>
    <row r="112" s="27" customFormat="1" ht="21" customHeight="1" spans="1:10">
      <c r="A112" s="5" t="s">
        <v>100</v>
      </c>
      <c r="B112" s="5" t="s">
        <v>46</v>
      </c>
      <c r="C112" s="5"/>
      <c r="D112" s="10" t="s">
        <v>105</v>
      </c>
      <c r="E112" s="9">
        <v>641</v>
      </c>
      <c r="H112" s="27" t="s">
        <v>595</v>
      </c>
      <c r="I112" s="9">
        <v>641</v>
      </c>
      <c r="J112" s="27">
        <v>5</v>
      </c>
    </row>
    <row r="113" s="27" customFormat="1" ht="21" customHeight="1" spans="1:10">
      <c r="A113" s="11" t="s">
        <v>100</v>
      </c>
      <c r="B113" s="11" t="s">
        <v>46</v>
      </c>
      <c r="C113" s="11" t="s">
        <v>46</v>
      </c>
      <c r="D113" s="12" t="s">
        <v>106</v>
      </c>
      <c r="E113" s="13">
        <v>641</v>
      </c>
      <c r="H113" s="27" t="s">
        <v>596</v>
      </c>
      <c r="I113" s="13">
        <v>641</v>
      </c>
      <c r="J113" s="27">
        <v>7</v>
      </c>
    </row>
    <row r="114" s="27" customFormat="1" ht="21" customHeight="1" spans="1:10">
      <c r="A114" s="5" t="s">
        <v>107</v>
      </c>
      <c r="B114" s="5"/>
      <c r="C114" s="5"/>
      <c r="D114" s="10" t="s">
        <v>108</v>
      </c>
      <c r="E114" s="9">
        <v>80479.93</v>
      </c>
      <c r="F114" s="29">
        <v>80479.93</v>
      </c>
      <c r="H114" s="27" t="s">
        <v>107</v>
      </c>
      <c r="I114" s="9">
        <v>80479.93</v>
      </c>
      <c r="J114" s="27">
        <v>3</v>
      </c>
    </row>
    <row r="115" s="27" customFormat="1" ht="21" customHeight="1" spans="1:10">
      <c r="A115" s="5" t="s">
        <v>107</v>
      </c>
      <c r="B115" s="5" t="s">
        <v>15</v>
      </c>
      <c r="C115" s="5"/>
      <c r="D115" s="10" t="s">
        <v>109</v>
      </c>
      <c r="E115" s="9">
        <v>71833.9</v>
      </c>
      <c r="H115" s="27" t="s">
        <v>647</v>
      </c>
      <c r="I115" s="9">
        <v>71833.9</v>
      </c>
      <c r="J115" s="27">
        <v>5</v>
      </c>
    </row>
    <row r="116" s="27" customFormat="1" ht="21" customHeight="1" spans="1:10">
      <c r="A116" s="11" t="s">
        <v>107</v>
      </c>
      <c r="B116" s="11" t="s">
        <v>15</v>
      </c>
      <c r="C116" s="11" t="s">
        <v>12</v>
      </c>
      <c r="D116" s="12" t="s">
        <v>14</v>
      </c>
      <c r="E116" s="13">
        <v>65689.09</v>
      </c>
      <c r="H116" s="27" t="s">
        <v>648</v>
      </c>
      <c r="I116" s="13">
        <v>65689.09</v>
      </c>
      <c r="J116" s="27">
        <v>7</v>
      </c>
    </row>
    <row r="117" s="27" customFormat="1" ht="21" customHeight="1" spans="1:10">
      <c r="A117" s="11" t="s">
        <v>107</v>
      </c>
      <c r="B117" s="11" t="s">
        <v>15</v>
      </c>
      <c r="C117" s="11" t="s">
        <v>15</v>
      </c>
      <c r="D117" s="12" t="s">
        <v>16</v>
      </c>
      <c r="E117" s="13">
        <v>2023.4</v>
      </c>
      <c r="H117" s="27" t="s">
        <v>649</v>
      </c>
      <c r="I117" s="13">
        <v>2023.4</v>
      </c>
      <c r="J117" s="27">
        <v>7</v>
      </c>
    </row>
    <row r="118" s="27" customFormat="1" ht="21" customHeight="1" spans="1:10">
      <c r="A118" s="11" t="s">
        <v>107</v>
      </c>
      <c r="B118" s="11" t="s">
        <v>15</v>
      </c>
      <c r="C118" s="11" t="s">
        <v>110</v>
      </c>
      <c r="D118" s="12" t="s">
        <v>111</v>
      </c>
      <c r="E118" s="13">
        <v>1117.5</v>
      </c>
      <c r="H118" s="27" t="s">
        <v>650</v>
      </c>
      <c r="I118" s="13">
        <v>1117.5</v>
      </c>
      <c r="J118" s="27">
        <v>7</v>
      </c>
    </row>
    <row r="119" s="27" customFormat="1" ht="21" customHeight="1" spans="1:10">
      <c r="A119" s="11" t="s">
        <v>107</v>
      </c>
      <c r="B119" s="11" t="s">
        <v>15</v>
      </c>
      <c r="C119" s="11" t="s">
        <v>46</v>
      </c>
      <c r="D119" s="12" t="s">
        <v>112</v>
      </c>
      <c r="E119" s="13">
        <v>3003.91</v>
      </c>
      <c r="H119" s="27" t="s">
        <v>651</v>
      </c>
      <c r="I119" s="13">
        <v>3003.91</v>
      </c>
      <c r="J119" s="27">
        <v>7</v>
      </c>
    </row>
    <row r="120" s="27" customFormat="1" ht="21" customHeight="1" spans="1:10">
      <c r="A120" s="5" t="s">
        <v>107</v>
      </c>
      <c r="B120" s="5" t="s">
        <v>25</v>
      </c>
      <c r="C120" s="5"/>
      <c r="D120" s="10" t="s">
        <v>113</v>
      </c>
      <c r="E120" s="9">
        <v>348</v>
      </c>
      <c r="H120" s="27" t="s">
        <v>652</v>
      </c>
      <c r="I120" s="9">
        <v>348</v>
      </c>
      <c r="J120" s="27">
        <v>5</v>
      </c>
    </row>
    <row r="121" s="27" customFormat="1" ht="21" customHeight="1" spans="1:10">
      <c r="A121" s="11" t="s">
        <v>107</v>
      </c>
      <c r="B121" s="11" t="s">
        <v>25</v>
      </c>
      <c r="C121" s="11" t="s">
        <v>15</v>
      </c>
      <c r="D121" s="12" t="s">
        <v>16</v>
      </c>
      <c r="E121" s="13">
        <v>8</v>
      </c>
      <c r="H121" s="27" t="s">
        <v>653</v>
      </c>
      <c r="I121" s="13">
        <v>8</v>
      </c>
      <c r="J121" s="27">
        <v>7</v>
      </c>
    </row>
    <row r="122" s="27" customFormat="1" ht="21" customHeight="1" spans="1:10">
      <c r="A122" s="11" t="s">
        <v>107</v>
      </c>
      <c r="B122" s="11" t="s">
        <v>25</v>
      </c>
      <c r="C122" s="11" t="s">
        <v>46</v>
      </c>
      <c r="D122" s="12" t="s">
        <v>114</v>
      </c>
      <c r="E122" s="13">
        <v>340</v>
      </c>
      <c r="H122" s="27" t="s">
        <v>654</v>
      </c>
      <c r="I122" s="13">
        <v>340</v>
      </c>
      <c r="J122" s="27">
        <v>7</v>
      </c>
    </row>
    <row r="123" s="27" customFormat="1" ht="21" customHeight="1" spans="1:10">
      <c r="A123" s="5" t="s">
        <v>107</v>
      </c>
      <c r="B123" s="5" t="s">
        <v>38</v>
      </c>
      <c r="C123" s="5"/>
      <c r="D123" s="10" t="s">
        <v>115</v>
      </c>
      <c r="E123" s="9">
        <v>4234.59</v>
      </c>
      <c r="H123" s="27" t="s">
        <v>655</v>
      </c>
      <c r="I123" s="9">
        <v>4234.59</v>
      </c>
      <c r="J123" s="27">
        <v>5</v>
      </c>
    </row>
    <row r="124" s="27" customFormat="1" ht="21" customHeight="1" spans="1:10">
      <c r="A124" s="11" t="s">
        <v>107</v>
      </c>
      <c r="B124" s="11" t="s">
        <v>38</v>
      </c>
      <c r="C124" s="11" t="s">
        <v>12</v>
      </c>
      <c r="D124" s="12" t="s">
        <v>14</v>
      </c>
      <c r="E124" s="13">
        <v>3581.49</v>
      </c>
      <c r="H124" s="27" t="s">
        <v>656</v>
      </c>
      <c r="I124" s="13">
        <v>3581.49</v>
      </c>
      <c r="J124" s="27">
        <v>7</v>
      </c>
    </row>
    <row r="125" s="27" customFormat="1" ht="21" customHeight="1" spans="1:10">
      <c r="A125" s="11" t="s">
        <v>107</v>
      </c>
      <c r="B125" s="11" t="s">
        <v>38</v>
      </c>
      <c r="C125" s="11" t="s">
        <v>15</v>
      </c>
      <c r="D125" s="12" t="s">
        <v>16</v>
      </c>
      <c r="E125" s="13">
        <v>272</v>
      </c>
      <c r="H125" s="27" t="s">
        <v>657</v>
      </c>
      <c r="I125" s="13">
        <v>272</v>
      </c>
      <c r="J125" s="27">
        <v>7</v>
      </c>
    </row>
    <row r="126" s="27" customFormat="1" ht="21" customHeight="1" spans="1:10">
      <c r="A126" s="11" t="s">
        <v>107</v>
      </c>
      <c r="B126" s="11" t="s">
        <v>38</v>
      </c>
      <c r="C126" s="11" t="s">
        <v>17</v>
      </c>
      <c r="D126" s="12" t="s">
        <v>116</v>
      </c>
      <c r="E126" s="13">
        <v>70.7</v>
      </c>
      <c r="H126" s="27" t="s">
        <v>658</v>
      </c>
      <c r="I126" s="13">
        <v>70.7</v>
      </c>
      <c r="J126" s="27">
        <v>7</v>
      </c>
    </row>
    <row r="127" s="27" customFormat="1" ht="21" customHeight="1" spans="1:10">
      <c r="A127" s="11" t="s">
        <v>107</v>
      </c>
      <c r="B127" s="11" t="s">
        <v>38</v>
      </c>
      <c r="C127" s="11" t="s">
        <v>19</v>
      </c>
      <c r="D127" s="12" t="s">
        <v>117</v>
      </c>
      <c r="E127" s="13">
        <v>164.4</v>
      </c>
      <c r="H127" s="27" t="s">
        <v>659</v>
      </c>
      <c r="I127" s="13">
        <v>164.4</v>
      </c>
      <c r="J127" s="27">
        <v>7</v>
      </c>
    </row>
    <row r="128" s="27" customFormat="1" ht="21" customHeight="1" spans="1:10">
      <c r="A128" s="11" t="s">
        <v>107</v>
      </c>
      <c r="B128" s="11" t="s">
        <v>38</v>
      </c>
      <c r="C128" s="11" t="s">
        <v>35</v>
      </c>
      <c r="D128" s="12" t="s">
        <v>118</v>
      </c>
      <c r="E128" s="13">
        <v>16</v>
      </c>
      <c r="H128" s="27" t="s">
        <v>660</v>
      </c>
      <c r="I128" s="13">
        <v>16</v>
      </c>
      <c r="J128" s="27">
        <v>7</v>
      </c>
    </row>
    <row r="129" s="27" customFormat="1" ht="21" customHeight="1" spans="1:10">
      <c r="A129" s="11" t="s">
        <v>107</v>
      </c>
      <c r="B129" s="11" t="s">
        <v>38</v>
      </c>
      <c r="C129" s="11" t="s">
        <v>21</v>
      </c>
      <c r="D129" s="12" t="s">
        <v>119</v>
      </c>
      <c r="E129" s="13">
        <v>48</v>
      </c>
      <c r="H129" s="27" t="s">
        <v>661</v>
      </c>
      <c r="I129" s="13">
        <v>48</v>
      </c>
      <c r="J129" s="27">
        <v>7</v>
      </c>
    </row>
    <row r="130" s="27" customFormat="1" ht="21" customHeight="1" spans="1:10">
      <c r="A130" s="11" t="s">
        <v>107</v>
      </c>
      <c r="B130" s="11" t="s">
        <v>38</v>
      </c>
      <c r="C130" s="11" t="s">
        <v>120</v>
      </c>
      <c r="D130" s="12" t="s">
        <v>121</v>
      </c>
      <c r="E130" s="13">
        <v>82</v>
      </c>
      <c r="H130" s="27" t="s">
        <v>662</v>
      </c>
      <c r="I130" s="13">
        <v>82</v>
      </c>
      <c r="J130" s="27">
        <v>7</v>
      </c>
    </row>
    <row r="131" s="27" customFormat="1" ht="21" customHeight="1" spans="1:10">
      <c r="A131" s="5" t="s">
        <v>107</v>
      </c>
      <c r="B131" s="5" t="s">
        <v>21</v>
      </c>
      <c r="C131" s="5"/>
      <c r="D131" s="10" t="s">
        <v>122</v>
      </c>
      <c r="E131" s="9">
        <v>4044.44</v>
      </c>
      <c r="H131" s="27" t="s">
        <v>663</v>
      </c>
      <c r="I131" s="9">
        <v>4044.44</v>
      </c>
      <c r="J131" s="27">
        <v>5</v>
      </c>
    </row>
    <row r="132" s="27" customFormat="1" ht="21" customHeight="1" spans="1:10">
      <c r="A132" s="11" t="s">
        <v>107</v>
      </c>
      <c r="B132" s="11" t="s">
        <v>21</v>
      </c>
      <c r="C132" s="11" t="s">
        <v>12</v>
      </c>
      <c r="D132" s="12" t="s">
        <v>14</v>
      </c>
      <c r="E132" s="13">
        <v>3375.34</v>
      </c>
      <c r="H132" s="27" t="s">
        <v>664</v>
      </c>
      <c r="I132" s="13">
        <v>3375.34</v>
      </c>
      <c r="J132" s="27">
        <v>7</v>
      </c>
    </row>
    <row r="133" s="27" customFormat="1" ht="21" customHeight="1" spans="1:10">
      <c r="A133" s="11" t="s">
        <v>107</v>
      </c>
      <c r="B133" s="11" t="s">
        <v>21</v>
      </c>
      <c r="C133" s="11" t="s">
        <v>15</v>
      </c>
      <c r="D133" s="12" t="s">
        <v>16</v>
      </c>
      <c r="E133" s="13">
        <v>313.28</v>
      </c>
      <c r="H133" s="27" t="s">
        <v>665</v>
      </c>
      <c r="I133" s="13">
        <v>313.28</v>
      </c>
      <c r="J133" s="27">
        <v>7</v>
      </c>
    </row>
    <row r="134" s="27" customFormat="1" ht="21" customHeight="1" spans="1:10">
      <c r="A134" s="11" t="s">
        <v>107</v>
      </c>
      <c r="B134" s="11" t="s">
        <v>21</v>
      </c>
      <c r="C134" s="11" t="s">
        <v>17</v>
      </c>
      <c r="D134" s="12" t="s">
        <v>123</v>
      </c>
      <c r="E134" s="13">
        <v>270.18</v>
      </c>
      <c r="H134" s="27" t="s">
        <v>666</v>
      </c>
      <c r="I134" s="13">
        <v>270.18</v>
      </c>
      <c r="J134" s="27">
        <v>7</v>
      </c>
    </row>
    <row r="135" s="27" customFormat="1" ht="21" customHeight="1" spans="1:10">
      <c r="A135" s="11" t="s">
        <v>107</v>
      </c>
      <c r="B135" s="11" t="s">
        <v>21</v>
      </c>
      <c r="C135" s="11" t="s">
        <v>19</v>
      </c>
      <c r="D135" s="12" t="s">
        <v>124</v>
      </c>
      <c r="E135" s="13">
        <v>30.64</v>
      </c>
      <c r="H135" s="27" t="s">
        <v>667</v>
      </c>
      <c r="I135" s="13">
        <v>30.64</v>
      </c>
      <c r="J135" s="27">
        <v>7</v>
      </c>
    </row>
    <row r="136" s="27" customFormat="1" ht="21" customHeight="1" spans="1:10">
      <c r="A136" s="11" t="s">
        <v>107</v>
      </c>
      <c r="B136" s="11" t="s">
        <v>21</v>
      </c>
      <c r="C136" s="11" t="s">
        <v>38</v>
      </c>
      <c r="D136" s="12" t="s">
        <v>125</v>
      </c>
      <c r="E136" s="13">
        <v>10</v>
      </c>
      <c r="H136" s="27" t="s">
        <v>668</v>
      </c>
      <c r="I136" s="13">
        <v>10</v>
      </c>
      <c r="J136" s="27">
        <v>7</v>
      </c>
    </row>
    <row r="137" s="27" customFormat="1" ht="21" customHeight="1" spans="1:10">
      <c r="A137" s="11" t="s">
        <v>107</v>
      </c>
      <c r="B137" s="11" t="s">
        <v>21</v>
      </c>
      <c r="C137" s="11" t="s">
        <v>46</v>
      </c>
      <c r="D137" s="12" t="s">
        <v>126</v>
      </c>
      <c r="E137" s="13">
        <v>45</v>
      </c>
      <c r="H137" s="27" t="s">
        <v>669</v>
      </c>
      <c r="I137" s="13">
        <v>45</v>
      </c>
      <c r="J137" s="27">
        <v>7</v>
      </c>
    </row>
    <row r="138" s="27" customFormat="1" ht="21" customHeight="1" spans="1:10">
      <c r="A138" s="5" t="s">
        <v>107</v>
      </c>
      <c r="B138" s="5" t="s">
        <v>46</v>
      </c>
      <c r="C138" s="5"/>
      <c r="D138" s="10" t="s">
        <v>127</v>
      </c>
      <c r="E138" s="9">
        <v>19</v>
      </c>
      <c r="H138" s="27" t="s">
        <v>645</v>
      </c>
      <c r="I138" s="9">
        <v>19</v>
      </c>
      <c r="J138" s="27">
        <v>5</v>
      </c>
    </row>
    <row r="139" s="27" customFormat="1" ht="21" customHeight="1" spans="1:10">
      <c r="A139" s="11" t="s">
        <v>107</v>
      </c>
      <c r="B139" s="11" t="s">
        <v>46</v>
      </c>
      <c r="C139" s="11" t="s">
        <v>15</v>
      </c>
      <c r="D139" s="12" t="s">
        <v>128</v>
      </c>
      <c r="E139" s="13">
        <v>19</v>
      </c>
      <c r="H139" s="27" t="s">
        <v>646</v>
      </c>
      <c r="I139" s="13">
        <v>19</v>
      </c>
      <c r="J139" s="27">
        <v>7</v>
      </c>
    </row>
    <row r="140" s="27" customFormat="1" ht="21" customHeight="1" spans="1:10">
      <c r="A140" s="5" t="s">
        <v>129</v>
      </c>
      <c r="B140" s="5"/>
      <c r="C140" s="5"/>
      <c r="D140" s="10" t="s">
        <v>130</v>
      </c>
      <c r="E140" s="9">
        <v>176039.67</v>
      </c>
      <c r="F140" s="29">
        <v>176039.67</v>
      </c>
      <c r="H140" s="27" t="s">
        <v>129</v>
      </c>
      <c r="I140" s="9">
        <v>176039.67</v>
      </c>
      <c r="J140" s="27">
        <v>3</v>
      </c>
    </row>
    <row r="141" s="27" customFormat="1" ht="21" customHeight="1" spans="1:10">
      <c r="A141" s="5" t="s">
        <v>129</v>
      </c>
      <c r="B141" s="5" t="s">
        <v>12</v>
      </c>
      <c r="C141" s="5"/>
      <c r="D141" s="10" t="s">
        <v>131</v>
      </c>
      <c r="E141" s="9">
        <v>5277.51</v>
      </c>
      <c r="H141" s="27" t="s">
        <v>606</v>
      </c>
      <c r="I141" s="9">
        <v>5277.51</v>
      </c>
      <c r="J141" s="27">
        <v>5</v>
      </c>
    </row>
    <row r="142" s="27" customFormat="1" ht="21" customHeight="1" spans="1:10">
      <c r="A142" s="11" t="s">
        <v>129</v>
      </c>
      <c r="B142" s="11" t="s">
        <v>12</v>
      </c>
      <c r="C142" s="11" t="s">
        <v>12</v>
      </c>
      <c r="D142" s="12" t="s">
        <v>14</v>
      </c>
      <c r="E142" s="13">
        <v>2136.57</v>
      </c>
      <c r="H142" s="27" t="s">
        <v>607</v>
      </c>
      <c r="I142" s="13">
        <v>2136.57</v>
      </c>
      <c r="J142" s="27">
        <v>7</v>
      </c>
    </row>
    <row r="143" s="27" customFormat="1" ht="21" customHeight="1" spans="1:10">
      <c r="A143" s="11" t="s">
        <v>129</v>
      </c>
      <c r="B143" s="11" t="s">
        <v>12</v>
      </c>
      <c r="C143" s="11" t="s">
        <v>46</v>
      </c>
      <c r="D143" s="12" t="s">
        <v>132</v>
      </c>
      <c r="E143" s="13">
        <v>3140.94</v>
      </c>
      <c r="H143" s="27" t="s">
        <v>608</v>
      </c>
      <c r="I143" s="13">
        <v>3140.94</v>
      </c>
      <c r="J143" s="27">
        <v>7</v>
      </c>
    </row>
    <row r="144" s="27" customFormat="1" ht="21" customHeight="1" spans="1:10">
      <c r="A144" s="5" t="s">
        <v>129</v>
      </c>
      <c r="B144" s="5" t="s">
        <v>15</v>
      </c>
      <c r="C144" s="5"/>
      <c r="D144" s="10" t="s">
        <v>133</v>
      </c>
      <c r="E144" s="9">
        <v>94029.35</v>
      </c>
      <c r="H144" s="27" t="s">
        <v>597</v>
      </c>
      <c r="I144" s="9">
        <v>94029.35</v>
      </c>
      <c r="J144" s="27">
        <v>5</v>
      </c>
    </row>
    <row r="145" s="27" customFormat="1" ht="21" customHeight="1" spans="1:10">
      <c r="A145" s="11" t="s">
        <v>129</v>
      </c>
      <c r="B145" s="11" t="s">
        <v>15</v>
      </c>
      <c r="C145" s="11" t="s">
        <v>12</v>
      </c>
      <c r="D145" s="12" t="s">
        <v>134</v>
      </c>
      <c r="E145" s="13">
        <v>4303.81</v>
      </c>
      <c r="H145" s="27" t="s">
        <v>598</v>
      </c>
      <c r="I145" s="13">
        <v>4303.81</v>
      </c>
      <c r="J145" s="27">
        <v>7</v>
      </c>
    </row>
    <row r="146" s="27" customFormat="1" ht="21" customHeight="1" spans="1:10">
      <c r="A146" s="11" t="s">
        <v>129</v>
      </c>
      <c r="B146" s="11" t="s">
        <v>15</v>
      </c>
      <c r="C146" s="11" t="s">
        <v>15</v>
      </c>
      <c r="D146" s="12" t="s">
        <v>135</v>
      </c>
      <c r="E146" s="13">
        <v>5983.54</v>
      </c>
      <c r="H146" s="27" t="s">
        <v>599</v>
      </c>
      <c r="I146" s="13">
        <v>5983.54</v>
      </c>
      <c r="J146" s="27">
        <v>7</v>
      </c>
    </row>
    <row r="147" s="27" customFormat="1" ht="21" customHeight="1" spans="1:10">
      <c r="A147" s="11" t="s">
        <v>129</v>
      </c>
      <c r="B147" s="11" t="s">
        <v>15</v>
      </c>
      <c r="C147" s="11" t="s">
        <v>25</v>
      </c>
      <c r="D147" s="12" t="s">
        <v>136</v>
      </c>
      <c r="E147" s="13">
        <v>32413.47</v>
      </c>
      <c r="H147" s="27" t="s">
        <v>600</v>
      </c>
      <c r="I147" s="13">
        <v>32413.47</v>
      </c>
      <c r="J147" s="27">
        <v>7</v>
      </c>
    </row>
    <row r="148" s="27" customFormat="1" ht="21" customHeight="1" spans="1:10">
      <c r="A148" s="11" t="s">
        <v>129</v>
      </c>
      <c r="B148" s="11" t="s">
        <v>15</v>
      </c>
      <c r="C148" s="11" t="s">
        <v>17</v>
      </c>
      <c r="D148" s="12" t="s">
        <v>137</v>
      </c>
      <c r="E148" s="13">
        <v>44910.13</v>
      </c>
      <c r="H148" s="27" t="s">
        <v>601</v>
      </c>
      <c r="I148" s="13">
        <v>44910.13</v>
      </c>
      <c r="J148" s="27">
        <v>7</v>
      </c>
    </row>
    <row r="149" s="27" customFormat="1" ht="21" customHeight="1" spans="1:10">
      <c r="A149" s="11" t="s">
        <v>129</v>
      </c>
      <c r="B149" s="11" t="s">
        <v>15</v>
      </c>
      <c r="C149" s="11" t="s">
        <v>19</v>
      </c>
      <c r="D149" s="12" t="s">
        <v>138</v>
      </c>
      <c r="E149" s="13">
        <v>919</v>
      </c>
      <c r="H149" s="27" t="s">
        <v>602</v>
      </c>
      <c r="I149" s="13">
        <v>919</v>
      </c>
      <c r="J149" s="27">
        <v>7</v>
      </c>
    </row>
    <row r="150" s="27" customFormat="1" ht="21" customHeight="1" spans="1:10">
      <c r="A150" s="11" t="s">
        <v>129</v>
      </c>
      <c r="B150" s="11" t="s">
        <v>15</v>
      </c>
      <c r="C150" s="11" t="s">
        <v>46</v>
      </c>
      <c r="D150" s="12" t="s">
        <v>139</v>
      </c>
      <c r="E150" s="13">
        <v>5499.4</v>
      </c>
      <c r="H150" s="27" t="s">
        <v>603</v>
      </c>
      <c r="I150" s="13">
        <v>5499.4</v>
      </c>
      <c r="J150" s="27">
        <v>7</v>
      </c>
    </row>
    <row r="151" s="27" customFormat="1" ht="21" customHeight="1" spans="1:10">
      <c r="A151" s="5" t="s">
        <v>129</v>
      </c>
      <c r="B151" s="5" t="s">
        <v>25</v>
      </c>
      <c r="C151" s="5"/>
      <c r="D151" s="10" t="s">
        <v>140</v>
      </c>
      <c r="E151" s="9">
        <v>45874.31</v>
      </c>
      <c r="H151" s="27" t="s">
        <v>612</v>
      </c>
      <c r="I151" s="9">
        <v>45874.31</v>
      </c>
      <c r="J151" s="27">
        <v>5</v>
      </c>
    </row>
    <row r="152" s="27" customFormat="1" ht="21" customHeight="1" spans="1:10">
      <c r="A152" s="11" t="s">
        <v>129</v>
      </c>
      <c r="B152" s="11" t="s">
        <v>25</v>
      </c>
      <c r="C152" s="11" t="s">
        <v>15</v>
      </c>
      <c r="D152" s="12" t="s">
        <v>141</v>
      </c>
      <c r="E152" s="13">
        <v>6243.47</v>
      </c>
      <c r="H152" s="27" t="s">
        <v>613</v>
      </c>
      <c r="I152" s="13">
        <v>6243.47</v>
      </c>
      <c r="J152" s="27">
        <v>7</v>
      </c>
    </row>
    <row r="153" s="27" customFormat="1" ht="21" customHeight="1" spans="1:10">
      <c r="A153" s="11" t="s">
        <v>129</v>
      </c>
      <c r="B153" s="11" t="s">
        <v>25</v>
      </c>
      <c r="C153" s="11" t="s">
        <v>19</v>
      </c>
      <c r="D153" s="12" t="s">
        <v>142</v>
      </c>
      <c r="E153" s="13">
        <v>39630.84</v>
      </c>
      <c r="H153" s="27" t="s">
        <v>614</v>
      </c>
      <c r="I153" s="13">
        <v>39630.84</v>
      </c>
      <c r="J153" s="27">
        <v>7</v>
      </c>
    </row>
    <row r="154" s="27" customFormat="1" ht="21" customHeight="1" spans="1:10">
      <c r="A154" s="5" t="s">
        <v>129</v>
      </c>
      <c r="B154" s="5" t="s">
        <v>17</v>
      </c>
      <c r="C154" s="5"/>
      <c r="D154" s="10" t="s">
        <v>143</v>
      </c>
      <c r="E154" s="9">
        <v>2062.52</v>
      </c>
      <c r="H154" s="27" t="s">
        <v>615</v>
      </c>
      <c r="I154" s="9">
        <v>2062.52</v>
      </c>
      <c r="J154" s="27">
        <v>5</v>
      </c>
    </row>
    <row r="155" s="27" customFormat="1" ht="21" customHeight="1" spans="1:10">
      <c r="A155" s="11" t="s">
        <v>129</v>
      </c>
      <c r="B155" s="11" t="s">
        <v>17</v>
      </c>
      <c r="C155" s="11" t="s">
        <v>17</v>
      </c>
      <c r="D155" s="12" t="s">
        <v>144</v>
      </c>
      <c r="E155" s="13">
        <v>2062.52</v>
      </c>
      <c r="H155" s="27" t="s">
        <v>616</v>
      </c>
      <c r="I155" s="13">
        <v>2062.52</v>
      </c>
      <c r="J155" s="27">
        <v>7</v>
      </c>
    </row>
    <row r="156" s="27" customFormat="1" ht="21" customHeight="1" spans="1:10">
      <c r="A156" s="5" t="s">
        <v>129</v>
      </c>
      <c r="B156" s="5" t="s">
        <v>35</v>
      </c>
      <c r="C156" s="5"/>
      <c r="D156" s="10" t="s">
        <v>145</v>
      </c>
      <c r="E156" s="9">
        <v>2927.73</v>
      </c>
      <c r="H156" s="27" t="s">
        <v>609</v>
      </c>
      <c r="I156" s="9">
        <v>2927.73</v>
      </c>
      <c r="J156" s="27">
        <v>5</v>
      </c>
    </row>
    <row r="157" s="27" customFormat="1" ht="21" customHeight="1" spans="1:10">
      <c r="A157" s="11" t="s">
        <v>129</v>
      </c>
      <c r="B157" s="11" t="s">
        <v>35</v>
      </c>
      <c r="C157" s="11" t="s">
        <v>12</v>
      </c>
      <c r="D157" s="12" t="s">
        <v>146</v>
      </c>
      <c r="E157" s="13">
        <v>2138.4</v>
      </c>
      <c r="H157" s="27" t="s">
        <v>610</v>
      </c>
      <c r="I157" s="13">
        <v>2138.4</v>
      </c>
      <c r="J157" s="27">
        <v>7</v>
      </c>
    </row>
    <row r="158" s="27" customFormat="1" ht="21" customHeight="1" spans="1:10">
      <c r="A158" s="11" t="s">
        <v>129</v>
      </c>
      <c r="B158" s="11" t="s">
        <v>35</v>
      </c>
      <c r="C158" s="11" t="s">
        <v>15</v>
      </c>
      <c r="D158" s="12" t="s">
        <v>147</v>
      </c>
      <c r="E158" s="13">
        <v>789.33</v>
      </c>
      <c r="H158" s="27" t="s">
        <v>611</v>
      </c>
      <c r="I158" s="13">
        <v>789.33</v>
      </c>
      <c r="J158" s="27">
        <v>7</v>
      </c>
    </row>
    <row r="159" s="27" customFormat="1" ht="21" customHeight="1" spans="1:10">
      <c r="A159" s="5" t="s">
        <v>129</v>
      </c>
      <c r="B159" s="5" t="s">
        <v>21</v>
      </c>
      <c r="C159" s="5"/>
      <c r="D159" s="10" t="s">
        <v>148</v>
      </c>
      <c r="E159" s="9">
        <v>2290.42</v>
      </c>
      <c r="H159" s="27" t="s">
        <v>604</v>
      </c>
      <c r="I159" s="9">
        <v>2290.42</v>
      </c>
      <c r="J159" s="27">
        <v>5</v>
      </c>
    </row>
    <row r="160" s="27" customFormat="1" ht="21" customHeight="1" spans="1:10">
      <c r="A160" s="11" t="s">
        <v>129</v>
      </c>
      <c r="B160" s="11" t="s">
        <v>21</v>
      </c>
      <c r="C160" s="11" t="s">
        <v>15</v>
      </c>
      <c r="D160" s="12" t="s">
        <v>149</v>
      </c>
      <c r="E160" s="13">
        <v>2290.42</v>
      </c>
      <c r="H160" s="27" t="s">
        <v>605</v>
      </c>
      <c r="I160" s="13">
        <v>2290.42</v>
      </c>
      <c r="J160" s="27">
        <v>7</v>
      </c>
    </row>
    <row r="161" s="27" customFormat="1" ht="21" customHeight="1" spans="1:10">
      <c r="A161" s="5" t="s">
        <v>129</v>
      </c>
      <c r="B161" s="5" t="s">
        <v>150</v>
      </c>
      <c r="C161" s="5"/>
      <c r="D161" s="10" t="s">
        <v>151</v>
      </c>
      <c r="E161" s="9">
        <v>6451</v>
      </c>
      <c r="H161" s="27" t="s">
        <v>619</v>
      </c>
      <c r="I161" s="9">
        <v>6451</v>
      </c>
      <c r="J161" s="27">
        <v>5</v>
      </c>
    </row>
    <row r="162" s="27" customFormat="1" ht="21" customHeight="1" spans="1:10">
      <c r="A162" s="11" t="s">
        <v>129</v>
      </c>
      <c r="B162" s="11" t="s">
        <v>150</v>
      </c>
      <c r="C162" s="11" t="s">
        <v>46</v>
      </c>
      <c r="D162" s="12" t="s">
        <v>152</v>
      </c>
      <c r="E162" s="13">
        <v>6451</v>
      </c>
      <c r="H162" s="27" t="s">
        <v>620</v>
      </c>
      <c r="I162" s="13">
        <v>6451</v>
      </c>
      <c r="J162" s="27">
        <v>7</v>
      </c>
    </row>
    <row r="163" s="27" customFormat="1" ht="21" customHeight="1" spans="1:10">
      <c r="A163" s="5" t="s">
        <v>129</v>
      </c>
      <c r="B163" s="5" t="s">
        <v>46</v>
      </c>
      <c r="C163" s="5"/>
      <c r="D163" s="10" t="s">
        <v>153</v>
      </c>
      <c r="E163" s="9">
        <v>17126.83</v>
      </c>
      <c r="H163" s="27" t="s">
        <v>617</v>
      </c>
      <c r="I163" s="9">
        <v>17126.83</v>
      </c>
      <c r="J163" s="27">
        <v>5</v>
      </c>
    </row>
    <row r="164" s="27" customFormat="1" ht="21" customHeight="1" spans="1:10">
      <c r="A164" s="11" t="s">
        <v>129</v>
      </c>
      <c r="B164" s="11" t="s">
        <v>46</v>
      </c>
      <c r="C164" s="11" t="s">
        <v>46</v>
      </c>
      <c r="D164" s="12" t="s">
        <v>154</v>
      </c>
      <c r="E164" s="13">
        <v>17126.83</v>
      </c>
      <c r="H164" s="27" t="s">
        <v>618</v>
      </c>
      <c r="I164" s="13">
        <v>17126.83</v>
      </c>
      <c r="J164" s="27">
        <v>7</v>
      </c>
    </row>
    <row r="165" s="27" customFormat="1" ht="21" customHeight="1" spans="1:10">
      <c r="A165" s="5" t="s">
        <v>155</v>
      </c>
      <c r="B165" s="5"/>
      <c r="C165" s="5"/>
      <c r="D165" s="10" t="s">
        <v>156</v>
      </c>
      <c r="E165" s="9">
        <v>54136.02</v>
      </c>
      <c r="F165" s="29">
        <v>54136.02</v>
      </c>
      <c r="H165" s="27" t="s">
        <v>155</v>
      </c>
      <c r="I165" s="9">
        <v>54136.02</v>
      </c>
      <c r="J165" s="27">
        <v>3</v>
      </c>
    </row>
    <row r="166" s="27" customFormat="1" ht="21" customHeight="1" spans="1:10">
      <c r="A166" s="5" t="s">
        <v>155</v>
      </c>
      <c r="B166" s="5" t="s">
        <v>12</v>
      </c>
      <c r="C166" s="5"/>
      <c r="D166" s="10" t="s">
        <v>157</v>
      </c>
      <c r="E166" s="9">
        <v>9420.93</v>
      </c>
      <c r="H166" s="27" t="s">
        <v>670</v>
      </c>
      <c r="I166" s="9">
        <v>9420.93</v>
      </c>
      <c r="J166" s="27">
        <v>5</v>
      </c>
    </row>
    <row r="167" s="27" customFormat="1" ht="21" customHeight="1" spans="1:10">
      <c r="A167" s="11" t="s">
        <v>155</v>
      </c>
      <c r="B167" s="11" t="s">
        <v>12</v>
      </c>
      <c r="C167" s="11" t="s">
        <v>12</v>
      </c>
      <c r="D167" s="12" t="s">
        <v>14</v>
      </c>
      <c r="E167" s="13">
        <v>977.73</v>
      </c>
      <c r="H167" s="27" t="s">
        <v>671</v>
      </c>
      <c r="I167" s="13">
        <v>977.73</v>
      </c>
      <c r="J167" s="27">
        <v>7</v>
      </c>
    </row>
    <row r="168" s="27" customFormat="1" ht="21" customHeight="1" spans="1:10">
      <c r="A168" s="11" t="s">
        <v>155</v>
      </c>
      <c r="B168" s="11" t="s">
        <v>12</v>
      </c>
      <c r="C168" s="11" t="s">
        <v>46</v>
      </c>
      <c r="D168" s="12" t="s">
        <v>158</v>
      </c>
      <c r="E168" s="13">
        <v>8443.2</v>
      </c>
      <c r="H168" s="27" t="s">
        <v>672</v>
      </c>
      <c r="I168" s="13">
        <v>8443.2</v>
      </c>
      <c r="J168" s="27">
        <v>7</v>
      </c>
    </row>
    <row r="169" s="27" customFormat="1" ht="21" customHeight="1" spans="1:10">
      <c r="A169" s="5" t="s">
        <v>155</v>
      </c>
      <c r="B169" s="5" t="s">
        <v>38</v>
      </c>
      <c r="C169" s="5"/>
      <c r="D169" s="10" t="s">
        <v>159</v>
      </c>
      <c r="E169" s="9">
        <v>308.66</v>
      </c>
      <c r="H169" s="27" t="s">
        <v>678</v>
      </c>
      <c r="I169" s="9">
        <v>308.66</v>
      </c>
      <c r="J169" s="27">
        <v>5</v>
      </c>
    </row>
    <row r="170" s="27" customFormat="1" ht="21" customHeight="1" spans="1:10">
      <c r="A170" s="11" t="s">
        <v>155</v>
      </c>
      <c r="B170" s="11" t="s">
        <v>38</v>
      </c>
      <c r="C170" s="11" t="s">
        <v>12</v>
      </c>
      <c r="D170" s="12" t="s">
        <v>160</v>
      </c>
      <c r="E170" s="13">
        <v>222.66</v>
      </c>
      <c r="H170" s="27" t="s">
        <v>679</v>
      </c>
      <c r="I170" s="13">
        <v>222.66</v>
      </c>
      <c r="J170" s="27">
        <v>7</v>
      </c>
    </row>
    <row r="171" s="27" customFormat="1" ht="21" customHeight="1" spans="1:10">
      <c r="A171" s="11" t="s">
        <v>155</v>
      </c>
      <c r="B171" s="11" t="s">
        <v>38</v>
      </c>
      <c r="C171" s="11" t="s">
        <v>15</v>
      </c>
      <c r="D171" s="12" t="s">
        <v>161</v>
      </c>
      <c r="E171" s="13">
        <v>86</v>
      </c>
      <c r="H171" s="27" t="s">
        <v>680</v>
      </c>
      <c r="I171" s="13">
        <v>86</v>
      </c>
      <c r="J171" s="27">
        <v>7</v>
      </c>
    </row>
    <row r="172" s="27" customFormat="1" ht="21" customHeight="1" spans="1:10">
      <c r="A172" s="5" t="s">
        <v>155</v>
      </c>
      <c r="B172" s="5" t="s">
        <v>35</v>
      </c>
      <c r="C172" s="5"/>
      <c r="D172" s="10" t="s">
        <v>162</v>
      </c>
      <c r="E172" s="9">
        <v>834.43</v>
      </c>
      <c r="H172" s="27" t="s">
        <v>673</v>
      </c>
      <c r="I172" s="9">
        <v>834.43</v>
      </c>
      <c r="J172" s="27">
        <v>5</v>
      </c>
    </row>
    <row r="173" s="27" customFormat="1" ht="21" customHeight="1" spans="1:10">
      <c r="A173" s="11" t="s">
        <v>155</v>
      </c>
      <c r="B173" s="11" t="s">
        <v>35</v>
      </c>
      <c r="C173" s="11" t="s">
        <v>12</v>
      </c>
      <c r="D173" s="12" t="s">
        <v>163</v>
      </c>
      <c r="E173" s="13">
        <v>320.96</v>
      </c>
      <c r="H173" s="27" t="s">
        <v>674</v>
      </c>
      <c r="I173" s="13">
        <v>320.96</v>
      </c>
      <c r="J173" s="27">
        <v>7</v>
      </c>
    </row>
    <row r="174" s="27" customFormat="1" ht="21" customHeight="1" spans="1:10">
      <c r="A174" s="11" t="s">
        <v>155</v>
      </c>
      <c r="B174" s="11" t="s">
        <v>35</v>
      </c>
      <c r="C174" s="11" t="s">
        <v>15</v>
      </c>
      <c r="D174" s="12" t="s">
        <v>164</v>
      </c>
      <c r="E174" s="13">
        <v>226.85</v>
      </c>
      <c r="H174" s="27" t="s">
        <v>675</v>
      </c>
      <c r="I174" s="13">
        <v>226.85</v>
      </c>
      <c r="J174" s="27">
        <v>7</v>
      </c>
    </row>
    <row r="175" s="27" customFormat="1" ht="21" customHeight="1" spans="1:10">
      <c r="A175" s="11" t="s">
        <v>155</v>
      </c>
      <c r="B175" s="11" t="s">
        <v>35</v>
      </c>
      <c r="C175" s="11" t="s">
        <v>19</v>
      </c>
      <c r="D175" s="12" t="s">
        <v>165</v>
      </c>
      <c r="E175" s="13">
        <v>206.62</v>
      </c>
      <c r="H175" s="27" t="s">
        <v>676</v>
      </c>
      <c r="I175" s="13">
        <v>206.62</v>
      </c>
      <c r="J175" s="27">
        <v>7</v>
      </c>
    </row>
    <row r="176" s="27" customFormat="1" ht="21" customHeight="1" spans="1:10">
      <c r="A176" s="11" t="s">
        <v>155</v>
      </c>
      <c r="B176" s="11" t="s">
        <v>35</v>
      </c>
      <c r="C176" s="11" t="s">
        <v>46</v>
      </c>
      <c r="D176" s="12" t="s">
        <v>166</v>
      </c>
      <c r="E176" s="13">
        <v>80</v>
      </c>
      <c r="H176" s="27" t="s">
        <v>677</v>
      </c>
      <c r="I176" s="13">
        <v>80</v>
      </c>
      <c r="J176" s="27">
        <v>7</v>
      </c>
    </row>
    <row r="177" s="27" customFormat="1" ht="21" customHeight="1" spans="1:10">
      <c r="A177" s="5" t="s">
        <v>155</v>
      </c>
      <c r="B177" s="5" t="s">
        <v>150</v>
      </c>
      <c r="C177" s="5"/>
      <c r="D177" s="10" t="s">
        <v>167</v>
      </c>
      <c r="E177" s="9">
        <v>2000</v>
      </c>
      <c r="H177" s="27" t="s">
        <v>681</v>
      </c>
      <c r="I177" s="9">
        <v>2000</v>
      </c>
      <c r="J177" s="27">
        <v>5</v>
      </c>
    </row>
    <row r="178" s="27" customFormat="1" ht="21" customHeight="1" spans="1:10">
      <c r="A178" s="11" t="s">
        <v>155</v>
      </c>
      <c r="B178" s="11" t="s">
        <v>150</v>
      </c>
      <c r="C178" s="11" t="s">
        <v>46</v>
      </c>
      <c r="D178" s="12" t="s">
        <v>168</v>
      </c>
      <c r="E178" s="13">
        <v>2000</v>
      </c>
      <c r="H178" s="27" t="s">
        <v>682</v>
      </c>
      <c r="I178" s="13">
        <v>2000</v>
      </c>
      <c r="J178" s="27">
        <v>7</v>
      </c>
    </row>
    <row r="179" s="27" customFormat="1" ht="21" customHeight="1" spans="1:10">
      <c r="A179" s="5" t="s">
        <v>155</v>
      </c>
      <c r="B179" s="5" t="s">
        <v>46</v>
      </c>
      <c r="C179" s="5"/>
      <c r="D179" s="10" t="s">
        <v>169</v>
      </c>
      <c r="E179" s="9">
        <v>41572</v>
      </c>
      <c r="H179" s="27" t="s">
        <v>683</v>
      </c>
      <c r="I179" s="9">
        <v>41572</v>
      </c>
      <c r="J179" s="27">
        <v>5</v>
      </c>
    </row>
    <row r="180" s="27" customFormat="1" ht="21" customHeight="1" spans="1:10">
      <c r="A180" s="11" t="s">
        <v>155</v>
      </c>
      <c r="B180" s="11" t="s">
        <v>46</v>
      </c>
      <c r="C180" s="11" t="s">
        <v>46</v>
      </c>
      <c r="D180" s="12" t="s">
        <v>170</v>
      </c>
      <c r="E180" s="13">
        <v>41572</v>
      </c>
      <c r="G180" s="27">
        <v>20000</v>
      </c>
      <c r="H180" s="27" t="s">
        <v>684</v>
      </c>
      <c r="I180" s="13">
        <v>41572</v>
      </c>
      <c r="J180" s="27">
        <v>7</v>
      </c>
    </row>
    <row r="181" s="27" customFormat="1" ht="21" customHeight="1" spans="1:10">
      <c r="A181" s="5" t="s">
        <v>171</v>
      </c>
      <c r="B181" s="5"/>
      <c r="C181" s="5"/>
      <c r="D181" s="10" t="s">
        <v>172</v>
      </c>
      <c r="E181" s="9">
        <v>50363.95</v>
      </c>
      <c r="F181" s="29">
        <v>50363.95</v>
      </c>
      <c r="H181" s="27" t="s">
        <v>171</v>
      </c>
      <c r="I181" s="9">
        <v>50363.95</v>
      </c>
      <c r="J181" s="27">
        <v>3</v>
      </c>
    </row>
    <row r="182" s="27" customFormat="1" ht="21" customHeight="1" spans="1:10">
      <c r="A182" s="5" t="s">
        <v>171</v>
      </c>
      <c r="B182" s="5" t="s">
        <v>12</v>
      </c>
      <c r="C182" s="5"/>
      <c r="D182" s="10" t="s">
        <v>173</v>
      </c>
      <c r="E182" s="9">
        <v>32444.12</v>
      </c>
      <c r="H182" s="27" t="s">
        <v>687</v>
      </c>
      <c r="I182" s="9">
        <v>32444.12</v>
      </c>
      <c r="J182" s="27">
        <v>5</v>
      </c>
    </row>
    <row r="183" s="27" customFormat="1" ht="21" customHeight="1" spans="1:10">
      <c r="A183" s="11" t="s">
        <v>171</v>
      </c>
      <c r="B183" s="11" t="s">
        <v>12</v>
      </c>
      <c r="C183" s="11" t="s">
        <v>12</v>
      </c>
      <c r="D183" s="12" t="s">
        <v>14</v>
      </c>
      <c r="E183" s="13">
        <v>1780.99</v>
      </c>
      <c r="H183" s="27" t="s">
        <v>688</v>
      </c>
      <c r="I183" s="13">
        <v>1780.99</v>
      </c>
      <c r="J183" s="27">
        <v>7</v>
      </c>
    </row>
    <row r="184" s="27" customFormat="1" ht="21" customHeight="1" spans="1:10">
      <c r="A184" s="11" t="s">
        <v>171</v>
      </c>
      <c r="B184" s="11" t="s">
        <v>12</v>
      </c>
      <c r="C184" s="11" t="s">
        <v>17</v>
      </c>
      <c r="D184" s="12" t="s">
        <v>174</v>
      </c>
      <c r="E184" s="13">
        <v>907.29</v>
      </c>
      <c r="H184" s="27" t="s">
        <v>689</v>
      </c>
      <c r="I184" s="13">
        <v>907.29</v>
      </c>
      <c r="J184" s="27">
        <v>7</v>
      </c>
    </row>
    <row r="185" s="27" customFormat="1" ht="21" customHeight="1" spans="1:10">
      <c r="A185" s="11" t="s">
        <v>171</v>
      </c>
      <c r="B185" s="11" t="s">
        <v>12</v>
      </c>
      <c r="C185" s="11" t="s">
        <v>19</v>
      </c>
      <c r="D185" s="12" t="s">
        <v>175</v>
      </c>
      <c r="E185" s="13">
        <v>127.23</v>
      </c>
      <c r="H185" s="27" t="s">
        <v>690</v>
      </c>
      <c r="I185" s="13">
        <v>127.23</v>
      </c>
      <c r="J185" s="27">
        <v>7</v>
      </c>
    </row>
    <row r="186" s="27" customFormat="1" ht="21" customHeight="1" spans="1:10">
      <c r="A186" s="11" t="s">
        <v>171</v>
      </c>
      <c r="B186" s="11" t="s">
        <v>12</v>
      </c>
      <c r="C186" s="11" t="s">
        <v>35</v>
      </c>
      <c r="D186" s="12" t="s">
        <v>176</v>
      </c>
      <c r="E186" s="13">
        <v>1868.12</v>
      </c>
      <c r="H186" s="27" t="s">
        <v>691</v>
      </c>
      <c r="I186" s="13">
        <v>1868.12</v>
      </c>
      <c r="J186" s="27">
        <v>7</v>
      </c>
    </row>
    <row r="187" s="27" customFormat="1" ht="21" customHeight="1" spans="1:10">
      <c r="A187" s="11" t="s">
        <v>171</v>
      </c>
      <c r="B187" s="11" t="s">
        <v>12</v>
      </c>
      <c r="C187" s="11" t="s">
        <v>21</v>
      </c>
      <c r="D187" s="12" t="s">
        <v>177</v>
      </c>
      <c r="E187" s="13">
        <v>47.2</v>
      </c>
      <c r="H187" s="27" t="s">
        <v>692</v>
      </c>
      <c r="I187" s="13">
        <v>47.2</v>
      </c>
      <c r="J187" s="27">
        <v>7</v>
      </c>
    </row>
    <row r="188" s="27" customFormat="1" ht="21" customHeight="1" spans="1:10">
      <c r="A188" s="11" t="s">
        <v>171</v>
      </c>
      <c r="B188" s="11" t="s">
        <v>12</v>
      </c>
      <c r="C188" s="11" t="s">
        <v>150</v>
      </c>
      <c r="D188" s="12" t="s">
        <v>178</v>
      </c>
      <c r="E188" s="13">
        <v>632.68</v>
      </c>
      <c r="H188" s="27" t="s">
        <v>693</v>
      </c>
      <c r="I188" s="13">
        <v>632.68</v>
      </c>
      <c r="J188" s="27">
        <v>7</v>
      </c>
    </row>
    <row r="189" s="27" customFormat="1" ht="21" customHeight="1" spans="1:10">
      <c r="A189" s="11" t="s">
        <v>171</v>
      </c>
      <c r="B189" s="11" t="s">
        <v>12</v>
      </c>
      <c r="C189" s="11" t="s">
        <v>42</v>
      </c>
      <c r="D189" s="12" t="s">
        <v>179</v>
      </c>
      <c r="E189" s="13">
        <v>247.44</v>
      </c>
      <c r="H189" s="27" t="s">
        <v>694</v>
      </c>
      <c r="I189" s="13">
        <v>247.44</v>
      </c>
      <c r="J189" s="27">
        <v>7</v>
      </c>
    </row>
    <row r="190" s="27" customFormat="1" ht="21" customHeight="1" spans="1:10">
      <c r="A190" s="11" t="s">
        <v>171</v>
      </c>
      <c r="B190" s="11" t="s">
        <v>12</v>
      </c>
      <c r="C190" s="11" t="s">
        <v>120</v>
      </c>
      <c r="D190" s="12" t="s">
        <v>180</v>
      </c>
      <c r="E190" s="13">
        <v>15.2</v>
      </c>
      <c r="H190" s="27" t="s">
        <v>695</v>
      </c>
      <c r="I190" s="13">
        <v>15.2</v>
      </c>
      <c r="J190" s="27">
        <v>7</v>
      </c>
    </row>
    <row r="191" s="27" customFormat="1" ht="21" customHeight="1" spans="1:10">
      <c r="A191" s="11" t="s">
        <v>171</v>
      </c>
      <c r="B191" s="11" t="s">
        <v>12</v>
      </c>
      <c r="C191" s="11" t="s">
        <v>46</v>
      </c>
      <c r="D191" s="12" t="s">
        <v>181</v>
      </c>
      <c r="E191" s="13">
        <v>26817.97</v>
      </c>
      <c r="H191" s="27" t="s">
        <v>696</v>
      </c>
      <c r="I191" s="13">
        <v>26817.97</v>
      </c>
      <c r="J191" s="27">
        <v>7</v>
      </c>
    </row>
    <row r="192" s="27" customFormat="1" ht="21" customHeight="1" spans="1:10">
      <c r="A192" s="5" t="s">
        <v>171</v>
      </c>
      <c r="B192" s="5" t="s">
        <v>15</v>
      </c>
      <c r="C192" s="5"/>
      <c r="D192" s="10" t="s">
        <v>182</v>
      </c>
      <c r="E192" s="9">
        <v>841.03</v>
      </c>
      <c r="H192" s="27" t="s">
        <v>697</v>
      </c>
      <c r="I192" s="9">
        <v>841.03</v>
      </c>
      <c r="J192" s="27">
        <v>5</v>
      </c>
    </row>
    <row r="193" s="27" customFormat="1" ht="21" customHeight="1" spans="1:10">
      <c r="A193" s="11" t="s">
        <v>171</v>
      </c>
      <c r="B193" s="11" t="s">
        <v>15</v>
      </c>
      <c r="C193" s="11" t="s">
        <v>17</v>
      </c>
      <c r="D193" s="12" t="s">
        <v>183</v>
      </c>
      <c r="E193" s="13">
        <v>235.76</v>
      </c>
      <c r="H193" s="27" t="s">
        <v>698</v>
      </c>
      <c r="I193" s="13">
        <v>235.76</v>
      </c>
      <c r="J193" s="27">
        <v>7</v>
      </c>
    </row>
    <row r="194" s="27" customFormat="1" ht="21" customHeight="1" spans="1:10">
      <c r="A194" s="11" t="s">
        <v>171</v>
      </c>
      <c r="B194" s="11" t="s">
        <v>15</v>
      </c>
      <c r="C194" s="11" t="s">
        <v>19</v>
      </c>
      <c r="D194" s="12" t="s">
        <v>184</v>
      </c>
      <c r="E194" s="13">
        <v>605.27</v>
      </c>
      <c r="H194" s="27" t="s">
        <v>699</v>
      </c>
      <c r="I194" s="13">
        <v>605.27</v>
      </c>
      <c r="J194" s="27">
        <v>7</v>
      </c>
    </row>
    <row r="195" s="27" customFormat="1" ht="21" customHeight="1" spans="1:10">
      <c r="A195" s="5" t="s">
        <v>171</v>
      </c>
      <c r="B195" s="5" t="s">
        <v>25</v>
      </c>
      <c r="C195" s="5"/>
      <c r="D195" s="10" t="s">
        <v>185</v>
      </c>
      <c r="E195" s="9">
        <v>1318.91</v>
      </c>
      <c r="H195" s="27" t="s">
        <v>700</v>
      </c>
      <c r="I195" s="9">
        <v>1318.91</v>
      </c>
      <c r="J195" s="27">
        <v>5</v>
      </c>
    </row>
    <row r="196" s="27" customFormat="1" ht="21" customHeight="1" spans="1:10">
      <c r="A196" s="11" t="s">
        <v>171</v>
      </c>
      <c r="B196" s="11" t="s">
        <v>25</v>
      </c>
      <c r="C196" s="11" t="s">
        <v>35</v>
      </c>
      <c r="D196" s="12" t="s">
        <v>186</v>
      </c>
      <c r="E196" s="13">
        <v>909.26</v>
      </c>
      <c r="H196" s="27" t="s">
        <v>701</v>
      </c>
      <c r="I196" s="13">
        <v>909.26</v>
      </c>
      <c r="J196" s="27">
        <v>7</v>
      </c>
    </row>
    <row r="197" s="27" customFormat="1" ht="21" customHeight="1" spans="1:10">
      <c r="A197" s="11" t="s">
        <v>171</v>
      </c>
      <c r="B197" s="11" t="s">
        <v>25</v>
      </c>
      <c r="C197" s="11" t="s">
        <v>21</v>
      </c>
      <c r="D197" s="12" t="s">
        <v>187</v>
      </c>
      <c r="E197" s="13">
        <v>314.1</v>
      </c>
      <c r="H197" s="27" t="s">
        <v>702</v>
      </c>
      <c r="I197" s="13">
        <v>314.1</v>
      </c>
      <c r="J197" s="27">
        <v>7</v>
      </c>
    </row>
    <row r="198" s="27" customFormat="1" ht="21" customHeight="1" spans="1:10">
      <c r="A198" s="11" t="s">
        <v>171</v>
      </c>
      <c r="B198" s="11" t="s">
        <v>25</v>
      </c>
      <c r="C198" s="11" t="s">
        <v>46</v>
      </c>
      <c r="D198" s="12" t="s">
        <v>188</v>
      </c>
      <c r="E198" s="13">
        <v>95.55</v>
      </c>
      <c r="H198" s="27" t="s">
        <v>703</v>
      </c>
      <c r="I198" s="13">
        <v>95.55</v>
      </c>
      <c r="J198" s="27">
        <v>7</v>
      </c>
    </row>
    <row r="199" s="27" customFormat="1" ht="21" customHeight="1" spans="1:10">
      <c r="A199" s="5" t="s">
        <v>171</v>
      </c>
      <c r="B199" s="5" t="s">
        <v>38</v>
      </c>
      <c r="C199" s="5"/>
      <c r="D199" s="10" t="s">
        <v>189</v>
      </c>
      <c r="E199" s="9">
        <v>1245.12</v>
      </c>
      <c r="H199" s="27" t="s">
        <v>685</v>
      </c>
      <c r="I199" s="9">
        <v>1245.12</v>
      </c>
      <c r="J199" s="27">
        <v>5</v>
      </c>
    </row>
    <row r="200" s="27" customFormat="1" ht="21" customHeight="1" spans="1:10">
      <c r="A200" s="11" t="s">
        <v>171</v>
      </c>
      <c r="B200" s="11" t="s">
        <v>38</v>
      </c>
      <c r="C200" s="11" t="s">
        <v>19</v>
      </c>
      <c r="D200" s="12" t="s">
        <v>190</v>
      </c>
      <c r="E200" s="13">
        <v>1245.12</v>
      </c>
      <c r="H200" s="27" t="s">
        <v>686</v>
      </c>
      <c r="I200" s="13">
        <v>1245.12</v>
      </c>
      <c r="J200" s="27">
        <v>7</v>
      </c>
    </row>
    <row r="201" s="27" customFormat="1" ht="21" customHeight="1" spans="1:10">
      <c r="A201" s="5" t="s">
        <v>171</v>
      </c>
      <c r="B201" s="5" t="s">
        <v>21</v>
      </c>
      <c r="C201" s="5"/>
      <c r="D201" s="10" t="s">
        <v>191</v>
      </c>
      <c r="E201" s="9">
        <v>4312.37</v>
      </c>
      <c r="H201" s="27" t="s">
        <v>704</v>
      </c>
      <c r="I201" s="9">
        <v>4312.37</v>
      </c>
      <c r="J201" s="27">
        <v>5</v>
      </c>
    </row>
    <row r="202" s="27" customFormat="1" ht="21" customHeight="1" spans="1:10">
      <c r="A202" s="11" t="s">
        <v>171</v>
      </c>
      <c r="B202" s="11" t="s">
        <v>21</v>
      </c>
      <c r="C202" s="11" t="s">
        <v>12</v>
      </c>
      <c r="D202" s="12" t="s">
        <v>14</v>
      </c>
      <c r="E202" s="13">
        <v>127.96</v>
      </c>
      <c r="H202" s="27" t="s">
        <v>705</v>
      </c>
      <c r="I202" s="13">
        <v>127.96</v>
      </c>
      <c r="J202" s="27">
        <v>7</v>
      </c>
    </row>
    <row r="203" s="27" customFormat="1" ht="21" customHeight="1" spans="1:10">
      <c r="A203" s="11" t="s">
        <v>171</v>
      </c>
      <c r="B203" s="11" t="s">
        <v>21</v>
      </c>
      <c r="C203" s="11" t="s">
        <v>21</v>
      </c>
      <c r="D203" s="12" t="s">
        <v>192</v>
      </c>
      <c r="E203" s="13">
        <v>4091.39</v>
      </c>
      <c r="H203" s="27" t="s">
        <v>706</v>
      </c>
      <c r="I203" s="13">
        <v>4091.39</v>
      </c>
      <c r="J203" s="27">
        <v>7</v>
      </c>
    </row>
    <row r="204" s="27" customFormat="1" ht="21" customHeight="1" spans="1:10">
      <c r="A204" s="11" t="s">
        <v>171</v>
      </c>
      <c r="B204" s="11" t="s">
        <v>21</v>
      </c>
      <c r="C204" s="11" t="s">
        <v>46</v>
      </c>
      <c r="D204" s="12" t="s">
        <v>193</v>
      </c>
      <c r="E204" s="13">
        <v>93.02</v>
      </c>
      <c r="H204" s="27" t="s">
        <v>707</v>
      </c>
      <c r="I204" s="13">
        <v>93.02</v>
      </c>
      <c r="J204" s="27">
        <v>7</v>
      </c>
    </row>
    <row r="205" s="27" customFormat="1" ht="21" customHeight="1" spans="1:10">
      <c r="A205" s="5" t="s">
        <v>171</v>
      </c>
      <c r="B205" s="5" t="s">
        <v>46</v>
      </c>
      <c r="C205" s="5"/>
      <c r="D205" s="10" t="s">
        <v>194</v>
      </c>
      <c r="E205" s="9">
        <v>10202.4</v>
      </c>
      <c r="H205" s="27" t="s">
        <v>708</v>
      </c>
      <c r="I205" s="9">
        <v>10202.4</v>
      </c>
      <c r="J205" s="27">
        <v>5</v>
      </c>
    </row>
    <row r="206" s="27" customFormat="1" ht="21" customHeight="1" spans="1:10">
      <c r="A206" s="11" t="s">
        <v>171</v>
      </c>
      <c r="B206" s="11" t="s">
        <v>46</v>
      </c>
      <c r="C206" s="11" t="s">
        <v>46</v>
      </c>
      <c r="D206" s="12" t="s">
        <v>195</v>
      </c>
      <c r="E206" s="13">
        <v>10202.4</v>
      </c>
      <c r="G206" s="27">
        <v>10000</v>
      </c>
      <c r="H206" s="27" t="s">
        <v>709</v>
      </c>
      <c r="I206" s="13">
        <v>10202.4</v>
      </c>
      <c r="J206" s="27">
        <v>7</v>
      </c>
    </row>
    <row r="207" s="27" customFormat="1" ht="21" customHeight="1" spans="1:10">
      <c r="A207" s="5" t="s">
        <v>196</v>
      </c>
      <c r="B207" s="5"/>
      <c r="C207" s="5"/>
      <c r="D207" s="10" t="s">
        <v>197</v>
      </c>
      <c r="E207" s="9">
        <v>129940.104213</v>
      </c>
      <c r="F207" s="29">
        <v>129946.724213</v>
      </c>
      <c r="H207" s="27" t="s">
        <v>196</v>
      </c>
      <c r="I207" s="9">
        <v>129946.724213</v>
      </c>
      <c r="J207" s="27">
        <v>3</v>
      </c>
    </row>
    <row r="208" s="27" customFormat="1" ht="21" customHeight="1" spans="1:10">
      <c r="A208" s="5" t="s">
        <v>196</v>
      </c>
      <c r="B208" s="5" t="s">
        <v>12</v>
      </c>
      <c r="C208" s="5"/>
      <c r="D208" s="10" t="s">
        <v>198</v>
      </c>
      <c r="E208" s="9">
        <v>10643.06</v>
      </c>
      <c r="H208" s="27" t="s">
        <v>520</v>
      </c>
      <c r="I208" s="9">
        <v>10643.06</v>
      </c>
      <c r="J208" s="27">
        <v>5</v>
      </c>
    </row>
    <row r="209" s="27" customFormat="1" ht="21" customHeight="1" spans="1:10">
      <c r="A209" s="11" t="s">
        <v>196</v>
      </c>
      <c r="B209" s="11" t="s">
        <v>12</v>
      </c>
      <c r="C209" s="11" t="s">
        <v>12</v>
      </c>
      <c r="D209" s="12" t="s">
        <v>14</v>
      </c>
      <c r="E209" s="13">
        <v>2517.2</v>
      </c>
      <c r="H209" s="27" t="s">
        <v>521</v>
      </c>
      <c r="I209" s="13">
        <v>2517.2</v>
      </c>
      <c r="J209" s="27">
        <v>7</v>
      </c>
    </row>
    <row r="210" s="27" customFormat="1" ht="21" customHeight="1" spans="1:10">
      <c r="A210" s="11" t="s">
        <v>196</v>
      </c>
      <c r="B210" s="11" t="s">
        <v>12</v>
      </c>
      <c r="C210" s="11" t="s">
        <v>15</v>
      </c>
      <c r="D210" s="12" t="s">
        <v>16</v>
      </c>
      <c r="E210" s="13">
        <v>92.05</v>
      </c>
      <c r="H210" s="27" t="s">
        <v>522</v>
      </c>
      <c r="I210" s="13">
        <v>92.05</v>
      </c>
      <c r="J210" s="27">
        <v>7</v>
      </c>
    </row>
    <row r="211" s="27" customFormat="1" ht="21" customHeight="1" spans="1:10">
      <c r="A211" s="11" t="s">
        <v>196</v>
      </c>
      <c r="B211" s="11" t="s">
        <v>12</v>
      </c>
      <c r="C211" s="11" t="s">
        <v>38</v>
      </c>
      <c r="D211" s="12" t="s">
        <v>199</v>
      </c>
      <c r="E211" s="13">
        <v>623.93</v>
      </c>
      <c r="H211" s="27" t="s">
        <v>523</v>
      </c>
      <c r="I211" s="13">
        <v>623.93</v>
      </c>
      <c r="J211" s="27">
        <v>7</v>
      </c>
    </row>
    <row r="212" s="27" customFormat="1" ht="21" customHeight="1" spans="1:10">
      <c r="A212" s="11" t="s">
        <v>196</v>
      </c>
      <c r="B212" s="11" t="s">
        <v>12</v>
      </c>
      <c r="C212" s="11" t="s">
        <v>150</v>
      </c>
      <c r="D212" s="12" t="s">
        <v>200</v>
      </c>
      <c r="E212" s="13">
        <v>1298.97</v>
      </c>
      <c r="H212" s="27" t="s">
        <v>524</v>
      </c>
      <c r="I212" s="13">
        <v>1298.97</v>
      </c>
      <c r="J212" s="27">
        <v>7</v>
      </c>
    </row>
    <row r="213" s="27" customFormat="1" ht="21" customHeight="1" spans="1:10">
      <c r="A213" s="11" t="s">
        <v>196</v>
      </c>
      <c r="B213" s="11" t="s">
        <v>12</v>
      </c>
      <c r="C213" s="11" t="s">
        <v>87</v>
      </c>
      <c r="D213" s="12" t="s">
        <v>201</v>
      </c>
      <c r="E213" s="13">
        <v>304.91</v>
      </c>
      <c r="H213" s="27" t="s">
        <v>525</v>
      </c>
      <c r="I213" s="13">
        <v>304.91</v>
      </c>
      <c r="J213" s="27">
        <v>7</v>
      </c>
    </row>
    <row r="214" s="27" customFormat="1" ht="21" customHeight="1" spans="1:10">
      <c r="A214" s="11" t="s">
        <v>196</v>
      </c>
      <c r="B214" s="11" t="s">
        <v>12</v>
      </c>
      <c r="C214" s="11" t="s">
        <v>48</v>
      </c>
      <c r="D214" s="12" t="s">
        <v>202</v>
      </c>
      <c r="E214" s="13">
        <v>6.84</v>
      </c>
      <c r="H214" s="27" t="s">
        <v>526</v>
      </c>
      <c r="I214" s="13">
        <v>6.84</v>
      </c>
      <c r="J214" s="27">
        <v>7</v>
      </c>
    </row>
    <row r="215" s="27" customFormat="1" ht="21" customHeight="1" spans="1:10">
      <c r="A215" s="11" t="s">
        <v>196</v>
      </c>
      <c r="B215" s="11" t="s">
        <v>12</v>
      </c>
      <c r="C215" s="11" t="s">
        <v>46</v>
      </c>
      <c r="D215" s="12" t="s">
        <v>203</v>
      </c>
      <c r="E215" s="13">
        <v>5799.16</v>
      </c>
      <c r="H215" s="27" t="s">
        <v>527</v>
      </c>
      <c r="I215" s="13">
        <v>5799.16</v>
      </c>
      <c r="J215" s="27">
        <v>7</v>
      </c>
    </row>
    <row r="216" s="27" customFormat="1" ht="21" customHeight="1" spans="1:10">
      <c r="A216" s="5" t="s">
        <v>196</v>
      </c>
      <c r="B216" s="5" t="s">
        <v>15</v>
      </c>
      <c r="C216" s="5"/>
      <c r="D216" s="10" t="s">
        <v>204</v>
      </c>
      <c r="E216" s="9">
        <v>1791.26</v>
      </c>
      <c r="H216" s="27" t="s">
        <v>508</v>
      </c>
      <c r="I216" s="9">
        <v>1797.88</v>
      </c>
      <c r="J216" s="27">
        <v>5</v>
      </c>
    </row>
    <row r="217" s="27" customFormat="1" ht="21" customHeight="1" spans="1:10">
      <c r="A217" s="11" t="s">
        <v>196</v>
      </c>
      <c r="B217" s="11" t="s">
        <v>15</v>
      </c>
      <c r="C217" s="11" t="s">
        <v>12</v>
      </c>
      <c r="D217" s="12" t="s">
        <v>14</v>
      </c>
      <c r="E217" s="13">
        <v>1342.77</v>
      </c>
      <c r="H217" s="27" t="s">
        <v>509</v>
      </c>
      <c r="I217" s="13">
        <v>1342.77</v>
      </c>
      <c r="J217" s="27">
        <v>7</v>
      </c>
    </row>
    <row r="218" s="27" customFormat="1" ht="21" customHeight="1" spans="1:10">
      <c r="A218" s="11" t="s">
        <v>196</v>
      </c>
      <c r="B218" s="11" t="s">
        <v>15</v>
      </c>
      <c r="C218" s="11" t="s">
        <v>15</v>
      </c>
      <c r="D218" s="12" t="s">
        <v>16</v>
      </c>
      <c r="E218" s="13">
        <v>307.51</v>
      </c>
      <c r="H218" s="27" t="s">
        <v>510</v>
      </c>
      <c r="I218" s="13">
        <v>314.13</v>
      </c>
      <c r="J218" s="27">
        <v>7</v>
      </c>
    </row>
    <row r="219" s="27" customFormat="1" ht="21" customHeight="1" spans="1:10">
      <c r="A219" s="11" t="s">
        <v>196</v>
      </c>
      <c r="B219" s="11" t="s">
        <v>15</v>
      </c>
      <c r="C219" s="11" t="s">
        <v>46</v>
      </c>
      <c r="D219" s="12" t="s">
        <v>205</v>
      </c>
      <c r="E219" s="13">
        <v>140.98</v>
      </c>
      <c r="H219" s="27" t="s">
        <v>511</v>
      </c>
      <c r="I219" s="13">
        <v>140.98</v>
      </c>
      <c r="J219" s="27">
        <v>7</v>
      </c>
    </row>
    <row r="220" s="27" customFormat="1" ht="21" customHeight="1" spans="1:10">
      <c r="A220" s="5" t="s">
        <v>196</v>
      </c>
      <c r="B220" s="5" t="s">
        <v>19</v>
      </c>
      <c r="C220" s="5"/>
      <c r="D220" s="10" t="s">
        <v>206</v>
      </c>
      <c r="E220" s="9">
        <v>87616.714213</v>
      </c>
      <c r="H220" s="27" t="s">
        <v>501</v>
      </c>
      <c r="I220" s="9">
        <v>87616.714213</v>
      </c>
      <c r="J220" s="27">
        <v>5</v>
      </c>
    </row>
    <row r="221" s="27" customFormat="1" ht="21" customHeight="1" spans="1:10">
      <c r="A221" s="11" t="s">
        <v>196</v>
      </c>
      <c r="B221" s="11" t="s">
        <v>19</v>
      </c>
      <c r="C221" s="11" t="s">
        <v>19</v>
      </c>
      <c r="D221" s="12" t="s">
        <v>207</v>
      </c>
      <c r="E221" s="13">
        <v>35111.796142</v>
      </c>
      <c r="H221" s="27" t="s">
        <v>502</v>
      </c>
      <c r="I221" s="13">
        <v>35111.796142</v>
      </c>
      <c r="J221" s="27">
        <v>7</v>
      </c>
    </row>
    <row r="222" s="27" customFormat="1" ht="21" customHeight="1" spans="1:10">
      <c r="A222" s="11" t="s">
        <v>196</v>
      </c>
      <c r="B222" s="11" t="s">
        <v>19</v>
      </c>
      <c r="C222" s="11" t="s">
        <v>38</v>
      </c>
      <c r="D222" s="12" t="s">
        <v>208</v>
      </c>
      <c r="E222" s="13">
        <v>15996.918071</v>
      </c>
      <c r="H222" s="27" t="s">
        <v>503</v>
      </c>
      <c r="I222" s="13">
        <v>15996.918071</v>
      </c>
      <c r="J222" s="27">
        <v>7</v>
      </c>
    </row>
    <row r="223" s="27" customFormat="1" ht="21" customHeight="1" spans="1:10">
      <c r="A223" s="11" t="s">
        <v>196</v>
      </c>
      <c r="B223" s="11" t="s">
        <v>19</v>
      </c>
      <c r="C223" s="11" t="s">
        <v>35</v>
      </c>
      <c r="D223" s="12" t="s">
        <v>209</v>
      </c>
      <c r="E223" s="13">
        <v>35500</v>
      </c>
      <c r="H223" s="27" t="s">
        <v>504</v>
      </c>
      <c r="I223" s="13">
        <v>35500</v>
      </c>
      <c r="J223" s="27">
        <v>7</v>
      </c>
    </row>
    <row r="224" s="27" customFormat="1" ht="21" customHeight="1" spans="1:10">
      <c r="A224" s="11" t="s">
        <v>196</v>
      </c>
      <c r="B224" s="11" t="s">
        <v>19</v>
      </c>
      <c r="C224" s="11" t="s">
        <v>46</v>
      </c>
      <c r="D224" s="12" t="s">
        <v>210</v>
      </c>
      <c r="E224" s="13">
        <v>1008</v>
      </c>
      <c r="H224" s="27" t="s">
        <v>505</v>
      </c>
      <c r="I224" s="13">
        <v>1008</v>
      </c>
      <c r="J224" s="27">
        <v>7</v>
      </c>
    </row>
    <row r="225" s="27" customFormat="1" ht="21" customHeight="1" spans="1:10">
      <c r="A225" s="5" t="s">
        <v>196</v>
      </c>
      <c r="B225" s="5" t="s">
        <v>35</v>
      </c>
      <c r="C225" s="5"/>
      <c r="D225" s="10" t="s">
        <v>211</v>
      </c>
      <c r="E225" s="9">
        <v>1250</v>
      </c>
      <c r="H225" s="27" t="s">
        <v>544</v>
      </c>
      <c r="I225" s="9">
        <v>1250</v>
      </c>
      <c r="J225" s="27">
        <v>5</v>
      </c>
    </row>
    <row r="226" s="27" customFormat="1" ht="21" customHeight="1" spans="1:10">
      <c r="A226" s="11" t="s">
        <v>196</v>
      </c>
      <c r="B226" s="11" t="s">
        <v>35</v>
      </c>
      <c r="C226" s="11" t="s">
        <v>46</v>
      </c>
      <c r="D226" s="12" t="s">
        <v>212</v>
      </c>
      <c r="E226" s="13">
        <v>1250</v>
      </c>
      <c r="H226" s="27" t="s">
        <v>545</v>
      </c>
      <c r="I226" s="13">
        <v>1250</v>
      </c>
      <c r="J226" s="27">
        <v>7</v>
      </c>
    </row>
    <row r="227" s="27" customFormat="1" ht="21" customHeight="1" spans="1:10">
      <c r="A227" s="5" t="s">
        <v>196</v>
      </c>
      <c r="B227" s="5" t="s">
        <v>21</v>
      </c>
      <c r="C227" s="5"/>
      <c r="D227" s="10" t="s">
        <v>213</v>
      </c>
      <c r="E227" s="9">
        <v>4266</v>
      </c>
      <c r="H227" s="27" t="s">
        <v>518</v>
      </c>
      <c r="I227" s="9">
        <v>4266</v>
      </c>
      <c r="J227" s="27">
        <v>5</v>
      </c>
    </row>
    <row r="228" s="27" customFormat="1" ht="21" customHeight="1" spans="1:10">
      <c r="A228" s="11" t="s">
        <v>196</v>
      </c>
      <c r="B228" s="11" t="s">
        <v>21</v>
      </c>
      <c r="C228" s="11" t="s">
        <v>46</v>
      </c>
      <c r="D228" s="12" t="s">
        <v>214</v>
      </c>
      <c r="E228" s="13">
        <v>4266</v>
      </c>
      <c r="H228" s="27" t="s">
        <v>519</v>
      </c>
      <c r="I228" s="13">
        <v>4266</v>
      </c>
      <c r="J228" s="27">
        <v>7</v>
      </c>
    </row>
    <row r="229" s="27" customFormat="1" ht="21" customHeight="1" spans="1:10">
      <c r="A229" s="5" t="s">
        <v>196</v>
      </c>
      <c r="B229" s="5" t="s">
        <v>150</v>
      </c>
      <c r="C229" s="5"/>
      <c r="D229" s="10" t="s">
        <v>215</v>
      </c>
      <c r="E229" s="9">
        <v>5886.5</v>
      </c>
      <c r="H229" s="27" t="s">
        <v>537</v>
      </c>
      <c r="I229" s="9">
        <v>5886.5</v>
      </c>
      <c r="J229" s="27">
        <v>5</v>
      </c>
    </row>
    <row r="230" s="27" customFormat="1" ht="21" customHeight="1" spans="1:10">
      <c r="A230" s="11" t="s">
        <v>196</v>
      </c>
      <c r="B230" s="11" t="s">
        <v>150</v>
      </c>
      <c r="C230" s="11" t="s">
        <v>15</v>
      </c>
      <c r="D230" s="12" t="s">
        <v>216</v>
      </c>
      <c r="E230" s="13">
        <v>359.1</v>
      </c>
      <c r="H230" s="27" t="s">
        <v>538</v>
      </c>
      <c r="I230" s="13">
        <v>359.1</v>
      </c>
      <c r="J230" s="27">
        <v>7</v>
      </c>
    </row>
    <row r="231" s="27" customFormat="1" ht="21" customHeight="1" spans="1:10">
      <c r="A231" s="11" t="s">
        <v>196</v>
      </c>
      <c r="B231" s="11" t="s">
        <v>150</v>
      </c>
      <c r="C231" s="11" t="s">
        <v>25</v>
      </c>
      <c r="D231" s="12" t="s">
        <v>217</v>
      </c>
      <c r="E231" s="13">
        <v>801.4</v>
      </c>
      <c r="H231" s="27" t="s">
        <v>539</v>
      </c>
      <c r="I231" s="13">
        <v>801.4</v>
      </c>
      <c r="J231" s="27">
        <v>7</v>
      </c>
    </row>
    <row r="232" s="27" customFormat="1" ht="21" customHeight="1" spans="1:10">
      <c r="A232" s="11" t="s">
        <v>196</v>
      </c>
      <c r="B232" s="11" t="s">
        <v>150</v>
      </c>
      <c r="C232" s="11" t="s">
        <v>46</v>
      </c>
      <c r="D232" s="12" t="s">
        <v>218</v>
      </c>
      <c r="E232" s="13">
        <v>4726</v>
      </c>
      <c r="H232" s="27" t="s">
        <v>540</v>
      </c>
      <c r="I232" s="13">
        <v>4726</v>
      </c>
      <c r="J232" s="27">
        <v>7</v>
      </c>
    </row>
    <row r="233" s="27" customFormat="1" ht="21" customHeight="1" spans="1:10">
      <c r="A233" s="5" t="s">
        <v>196</v>
      </c>
      <c r="B233" s="5" t="s">
        <v>87</v>
      </c>
      <c r="C233" s="5"/>
      <c r="D233" s="10" t="s">
        <v>219</v>
      </c>
      <c r="E233" s="9">
        <v>2709.89</v>
      </c>
      <c r="H233" s="27" t="s">
        <v>514</v>
      </c>
      <c r="I233" s="9">
        <v>2709.89</v>
      </c>
      <c r="J233" s="27">
        <v>5</v>
      </c>
    </row>
    <row r="234" s="27" customFormat="1" ht="21" customHeight="1" spans="1:10">
      <c r="A234" s="11" t="s">
        <v>196</v>
      </c>
      <c r="B234" s="11" t="s">
        <v>87</v>
      </c>
      <c r="C234" s="11" t="s">
        <v>15</v>
      </c>
      <c r="D234" s="12" t="s">
        <v>220</v>
      </c>
      <c r="E234" s="13">
        <v>24.32</v>
      </c>
      <c r="H234" s="27" t="s">
        <v>515</v>
      </c>
      <c r="I234" s="13">
        <v>24.32</v>
      </c>
      <c r="J234" s="27">
        <v>7</v>
      </c>
    </row>
    <row r="235" s="27" customFormat="1" ht="21" customHeight="1" spans="1:10">
      <c r="A235" s="11" t="s">
        <v>196</v>
      </c>
      <c r="B235" s="11" t="s">
        <v>87</v>
      </c>
      <c r="C235" s="11" t="s">
        <v>17</v>
      </c>
      <c r="D235" s="12" t="s">
        <v>221</v>
      </c>
      <c r="E235" s="13">
        <v>917.89</v>
      </c>
      <c r="H235" s="27" t="s">
        <v>516</v>
      </c>
      <c r="I235" s="13">
        <v>917.89</v>
      </c>
      <c r="J235" s="27">
        <v>7</v>
      </c>
    </row>
    <row r="236" s="27" customFormat="1" ht="21" customHeight="1" spans="1:10">
      <c r="A236" s="11" t="s">
        <v>196</v>
      </c>
      <c r="B236" s="11" t="s">
        <v>87</v>
      </c>
      <c r="C236" s="11" t="s">
        <v>19</v>
      </c>
      <c r="D236" s="12" t="s">
        <v>222</v>
      </c>
      <c r="E236" s="13">
        <v>1767.68</v>
      </c>
      <c r="H236" s="27" t="s">
        <v>517</v>
      </c>
      <c r="I236" s="13">
        <v>1767.68</v>
      </c>
      <c r="J236" s="27">
        <v>7</v>
      </c>
    </row>
    <row r="237" s="27" customFormat="1" ht="21" customHeight="1" spans="1:10">
      <c r="A237" s="5" t="s">
        <v>196</v>
      </c>
      <c r="B237" s="5" t="s">
        <v>42</v>
      </c>
      <c r="C237" s="5"/>
      <c r="D237" s="10" t="s">
        <v>223</v>
      </c>
      <c r="E237" s="9">
        <v>2662.58</v>
      </c>
      <c r="H237" s="27" t="s">
        <v>528</v>
      </c>
      <c r="I237" s="9">
        <v>2662.58</v>
      </c>
      <c r="J237" s="27">
        <v>5</v>
      </c>
    </row>
    <row r="238" s="27" customFormat="1" ht="21" customHeight="1" spans="1:10">
      <c r="A238" s="11" t="s">
        <v>196</v>
      </c>
      <c r="B238" s="11" t="s">
        <v>42</v>
      </c>
      <c r="C238" s="11" t="s">
        <v>12</v>
      </c>
      <c r="D238" s="12" t="s">
        <v>14</v>
      </c>
      <c r="E238" s="13">
        <v>580.8</v>
      </c>
      <c r="H238" s="27" t="s">
        <v>529</v>
      </c>
      <c r="I238" s="13">
        <v>580.8</v>
      </c>
      <c r="J238" s="27">
        <v>7</v>
      </c>
    </row>
    <row r="239" s="27" customFormat="1" ht="21" customHeight="1" spans="1:10">
      <c r="A239" s="11" t="s">
        <v>196</v>
      </c>
      <c r="B239" s="11" t="s">
        <v>42</v>
      </c>
      <c r="C239" s="11" t="s">
        <v>17</v>
      </c>
      <c r="D239" s="12" t="s">
        <v>224</v>
      </c>
      <c r="E239" s="13">
        <v>43.78</v>
      </c>
      <c r="H239" s="27" t="s">
        <v>530</v>
      </c>
      <c r="I239" s="13">
        <v>43.78</v>
      </c>
      <c r="J239" s="27">
        <v>7</v>
      </c>
    </row>
    <row r="240" s="27" customFormat="1" ht="21" customHeight="1" spans="1:10">
      <c r="A240" s="11" t="s">
        <v>196</v>
      </c>
      <c r="B240" s="11" t="s">
        <v>42</v>
      </c>
      <c r="C240" s="11" t="s">
        <v>35</v>
      </c>
      <c r="D240" s="12" t="s">
        <v>225</v>
      </c>
      <c r="E240" s="13">
        <v>270</v>
      </c>
      <c r="H240" s="27" t="s">
        <v>531</v>
      </c>
      <c r="I240" s="13">
        <v>270</v>
      </c>
      <c r="J240" s="27">
        <v>7</v>
      </c>
    </row>
    <row r="241" s="27" customFormat="1" ht="21" customHeight="1" spans="1:10">
      <c r="A241" s="11" t="s">
        <v>196</v>
      </c>
      <c r="B241" s="11" t="s">
        <v>42</v>
      </c>
      <c r="C241" s="11" t="s">
        <v>46</v>
      </c>
      <c r="D241" s="12" t="s">
        <v>226</v>
      </c>
      <c r="E241" s="13">
        <v>1768</v>
      </c>
      <c r="H241" s="27" t="s">
        <v>532</v>
      </c>
      <c r="I241" s="13">
        <v>1768</v>
      </c>
      <c r="J241" s="27">
        <v>7</v>
      </c>
    </row>
    <row r="242" s="27" customFormat="1" ht="21" customHeight="1" spans="1:10">
      <c r="A242" s="5" t="s">
        <v>196</v>
      </c>
      <c r="B242" s="5" t="s">
        <v>227</v>
      </c>
      <c r="C242" s="5"/>
      <c r="D242" s="10" t="s">
        <v>228</v>
      </c>
      <c r="E242" s="9">
        <v>4350</v>
      </c>
      <c r="H242" s="27" t="s">
        <v>546</v>
      </c>
      <c r="I242" s="9">
        <v>4350</v>
      </c>
      <c r="J242" s="27">
        <v>5</v>
      </c>
    </row>
    <row r="243" s="27" customFormat="1" ht="21" customHeight="1" spans="1:10">
      <c r="A243" s="11" t="s">
        <v>196</v>
      </c>
      <c r="B243" s="11" t="s">
        <v>227</v>
      </c>
      <c r="C243" s="11" t="s">
        <v>12</v>
      </c>
      <c r="D243" s="12" t="s">
        <v>229</v>
      </c>
      <c r="E243" s="13">
        <v>4350</v>
      </c>
      <c r="H243" s="27" t="s">
        <v>547</v>
      </c>
      <c r="I243" s="13">
        <v>4350</v>
      </c>
      <c r="J243" s="27">
        <v>7</v>
      </c>
    </row>
    <row r="244" s="27" customFormat="1" ht="21" customHeight="1" spans="1:10">
      <c r="A244" s="5" t="s">
        <v>196</v>
      </c>
      <c r="B244" s="5" t="s">
        <v>110</v>
      </c>
      <c r="C244" s="5"/>
      <c r="D244" s="10" t="s">
        <v>230</v>
      </c>
      <c r="E244" s="9">
        <v>479.6</v>
      </c>
      <c r="H244" s="27" t="s">
        <v>512</v>
      </c>
      <c r="I244" s="9">
        <v>479.6</v>
      </c>
      <c r="J244" s="27">
        <v>5</v>
      </c>
    </row>
    <row r="245" s="27" customFormat="1" ht="21" customHeight="1" spans="1:10">
      <c r="A245" s="11" t="s">
        <v>196</v>
      </c>
      <c r="B245" s="11" t="s">
        <v>110</v>
      </c>
      <c r="C245" s="11" t="s">
        <v>15</v>
      </c>
      <c r="D245" s="12" t="s">
        <v>231</v>
      </c>
      <c r="E245" s="13">
        <v>479.6</v>
      </c>
      <c r="H245" s="27" t="s">
        <v>513</v>
      </c>
      <c r="I245" s="13">
        <v>479.6</v>
      </c>
      <c r="J245" s="27">
        <v>7</v>
      </c>
    </row>
    <row r="246" s="27" customFormat="1" ht="21" customHeight="1" spans="1:10">
      <c r="A246" s="5" t="s">
        <v>196</v>
      </c>
      <c r="B246" s="5" t="s">
        <v>55</v>
      </c>
      <c r="C246" s="5"/>
      <c r="D246" s="10" t="s">
        <v>232</v>
      </c>
      <c r="E246" s="9">
        <v>300</v>
      </c>
      <c r="H246" s="27" t="s">
        <v>548</v>
      </c>
      <c r="I246" s="9">
        <v>300</v>
      </c>
      <c r="J246" s="27">
        <v>5</v>
      </c>
    </row>
    <row r="247" s="27" customFormat="1" ht="21" customHeight="1" spans="1:10">
      <c r="A247" s="11" t="s">
        <v>196</v>
      </c>
      <c r="B247" s="11" t="s">
        <v>55</v>
      </c>
      <c r="C247" s="11" t="s">
        <v>46</v>
      </c>
      <c r="D247" s="12" t="s">
        <v>233</v>
      </c>
      <c r="E247" s="13">
        <v>300</v>
      </c>
      <c r="H247" s="27" t="s">
        <v>549</v>
      </c>
      <c r="I247" s="13">
        <v>300</v>
      </c>
      <c r="J247" s="27">
        <v>7</v>
      </c>
    </row>
    <row r="248" s="27" customFormat="1" ht="21" customHeight="1" spans="1:10">
      <c r="A248" s="5" t="s">
        <v>196</v>
      </c>
      <c r="B248" s="5" t="s">
        <v>234</v>
      </c>
      <c r="C248" s="5"/>
      <c r="D248" s="10" t="s">
        <v>235</v>
      </c>
      <c r="E248" s="9">
        <v>4301.16</v>
      </c>
      <c r="H248" s="27" t="s">
        <v>541</v>
      </c>
      <c r="I248" s="9">
        <v>4301.16</v>
      </c>
      <c r="J248" s="27">
        <v>5</v>
      </c>
    </row>
    <row r="249" s="27" customFormat="1" ht="21" customHeight="1" spans="1:10">
      <c r="A249" s="11" t="s">
        <v>196</v>
      </c>
      <c r="B249" s="11" t="s">
        <v>234</v>
      </c>
      <c r="C249" s="11" t="s">
        <v>15</v>
      </c>
      <c r="D249" s="12" t="s">
        <v>236</v>
      </c>
      <c r="E249" s="13">
        <v>21.16</v>
      </c>
      <c r="H249" s="27" t="s">
        <v>542</v>
      </c>
      <c r="I249" s="13">
        <v>21.16</v>
      </c>
      <c r="J249" s="27">
        <v>7</v>
      </c>
    </row>
    <row r="250" s="27" customFormat="1" ht="21" customHeight="1" spans="1:10">
      <c r="A250" s="11" t="s">
        <v>196</v>
      </c>
      <c r="B250" s="11" t="s">
        <v>234</v>
      </c>
      <c r="C250" s="11" t="s">
        <v>46</v>
      </c>
      <c r="D250" s="12" t="s">
        <v>237</v>
      </c>
      <c r="E250" s="13">
        <v>4280</v>
      </c>
      <c r="H250" s="27" t="s">
        <v>543</v>
      </c>
      <c r="I250" s="13">
        <v>4280</v>
      </c>
      <c r="J250" s="27">
        <v>7</v>
      </c>
    </row>
    <row r="251" s="27" customFormat="1" ht="21" customHeight="1" spans="1:10">
      <c r="A251" s="5" t="s">
        <v>196</v>
      </c>
      <c r="B251" s="5" t="s">
        <v>58</v>
      </c>
      <c r="C251" s="5"/>
      <c r="D251" s="10" t="s">
        <v>238</v>
      </c>
      <c r="E251" s="9">
        <v>1597.48</v>
      </c>
      <c r="H251" s="27" t="s">
        <v>533</v>
      </c>
      <c r="I251" s="9">
        <v>1597.48</v>
      </c>
      <c r="J251" s="27">
        <v>5</v>
      </c>
    </row>
    <row r="252" s="27" customFormat="1" ht="21" customHeight="1" spans="1:10">
      <c r="A252" s="11" t="s">
        <v>196</v>
      </c>
      <c r="B252" s="11" t="s">
        <v>58</v>
      </c>
      <c r="C252" s="11" t="s">
        <v>12</v>
      </c>
      <c r="D252" s="12" t="s">
        <v>14</v>
      </c>
      <c r="E252" s="13">
        <v>826.2</v>
      </c>
      <c r="H252" s="27" t="s">
        <v>534</v>
      </c>
      <c r="I252" s="13">
        <v>826.2</v>
      </c>
      <c r="J252" s="27">
        <v>7</v>
      </c>
    </row>
    <row r="253" s="27" customFormat="1" ht="21" customHeight="1" spans="1:10">
      <c r="A253" s="11" t="s">
        <v>196</v>
      </c>
      <c r="B253" s="11" t="s">
        <v>58</v>
      </c>
      <c r="C253" s="11" t="s">
        <v>19</v>
      </c>
      <c r="D253" s="12" t="s">
        <v>239</v>
      </c>
      <c r="E253" s="13">
        <v>434.18</v>
      </c>
      <c r="H253" s="27" t="s">
        <v>535</v>
      </c>
      <c r="I253" s="13">
        <v>434.18</v>
      </c>
      <c r="J253" s="27">
        <v>7</v>
      </c>
    </row>
    <row r="254" s="27" customFormat="1" ht="21" customHeight="1" spans="1:10">
      <c r="A254" s="11" t="s">
        <v>196</v>
      </c>
      <c r="B254" s="11" t="s">
        <v>58</v>
      </c>
      <c r="C254" s="11" t="s">
        <v>46</v>
      </c>
      <c r="D254" s="12" t="s">
        <v>240</v>
      </c>
      <c r="E254" s="13">
        <v>337.1</v>
      </c>
      <c r="H254" s="27" t="s">
        <v>536</v>
      </c>
      <c r="I254" s="13">
        <v>337.1</v>
      </c>
      <c r="J254" s="27">
        <v>7</v>
      </c>
    </row>
    <row r="255" s="27" customFormat="1" ht="21" customHeight="1" spans="1:10">
      <c r="A255" s="5" t="s">
        <v>196</v>
      </c>
      <c r="B255" s="5" t="s">
        <v>46</v>
      </c>
      <c r="C255" s="5"/>
      <c r="D255" s="10" t="s">
        <v>241</v>
      </c>
      <c r="E255" s="9">
        <v>2085.86</v>
      </c>
      <c r="H255" s="27" t="s">
        <v>506</v>
      </c>
      <c r="I255" s="9">
        <v>2085.86</v>
      </c>
      <c r="J255" s="27">
        <v>5</v>
      </c>
    </row>
    <row r="256" s="27" customFormat="1" ht="21" customHeight="1" spans="1:10">
      <c r="A256" s="11" t="s">
        <v>196</v>
      </c>
      <c r="B256" s="11" t="s">
        <v>46</v>
      </c>
      <c r="C256" s="11" t="s">
        <v>46</v>
      </c>
      <c r="D256" s="12" t="s">
        <v>242</v>
      </c>
      <c r="E256" s="13">
        <v>2085.86</v>
      </c>
      <c r="H256" s="27" t="s">
        <v>507</v>
      </c>
      <c r="I256" s="13">
        <v>2085.86</v>
      </c>
      <c r="J256" s="27">
        <v>7</v>
      </c>
    </row>
    <row r="257" s="27" customFormat="1" ht="21" customHeight="1" spans="1:10">
      <c r="A257" s="5" t="s">
        <v>243</v>
      </c>
      <c r="B257" s="5"/>
      <c r="C257" s="5"/>
      <c r="D257" s="10" t="s">
        <v>244</v>
      </c>
      <c r="E257" s="9">
        <v>64822.145787</v>
      </c>
      <c r="F257" s="29">
        <v>64791.085787</v>
      </c>
      <c r="H257" s="27" t="s">
        <v>243</v>
      </c>
      <c r="I257" s="9">
        <v>64822.145787</v>
      </c>
      <c r="J257" s="27">
        <v>3</v>
      </c>
    </row>
    <row r="258" s="27" customFormat="1" ht="21" customHeight="1" spans="1:10">
      <c r="A258" s="5" t="s">
        <v>243</v>
      </c>
      <c r="B258" s="5" t="s">
        <v>12</v>
      </c>
      <c r="C258" s="5"/>
      <c r="D258" s="10" t="s">
        <v>245</v>
      </c>
      <c r="E258" s="9">
        <v>2473.15</v>
      </c>
      <c r="H258" s="27" t="s">
        <v>555</v>
      </c>
      <c r="I258" s="9">
        <v>2473.15</v>
      </c>
      <c r="J258" s="27">
        <v>5</v>
      </c>
    </row>
    <row r="259" s="27" customFormat="1" ht="21" customHeight="1" spans="1:10">
      <c r="A259" s="11" t="s">
        <v>243</v>
      </c>
      <c r="B259" s="11" t="s">
        <v>12</v>
      </c>
      <c r="C259" s="11" t="s">
        <v>12</v>
      </c>
      <c r="D259" s="12" t="s">
        <v>14</v>
      </c>
      <c r="E259" s="13">
        <v>1955.63</v>
      </c>
      <c r="H259" s="27" t="s">
        <v>556</v>
      </c>
      <c r="I259" s="13">
        <v>1955.63</v>
      </c>
      <c r="J259" s="27">
        <v>7</v>
      </c>
    </row>
    <row r="260" s="27" customFormat="1" ht="21" customHeight="1" spans="1:10">
      <c r="A260" s="11" t="s">
        <v>243</v>
      </c>
      <c r="B260" s="11" t="s">
        <v>12</v>
      </c>
      <c r="C260" s="11" t="s">
        <v>46</v>
      </c>
      <c r="D260" s="12" t="s">
        <v>246</v>
      </c>
      <c r="E260" s="13">
        <v>517.52</v>
      </c>
      <c r="H260" s="27" t="s">
        <v>557</v>
      </c>
      <c r="I260" s="13">
        <v>517.52</v>
      </c>
      <c r="J260" s="27">
        <v>7</v>
      </c>
    </row>
    <row r="261" s="27" customFormat="1" ht="21" customHeight="1" spans="1:10">
      <c r="A261" s="5" t="s">
        <v>243</v>
      </c>
      <c r="B261" s="5" t="s">
        <v>15</v>
      </c>
      <c r="C261" s="5"/>
      <c r="D261" s="10" t="s">
        <v>247</v>
      </c>
      <c r="E261" s="9">
        <v>9904.21</v>
      </c>
      <c r="H261" s="27" t="s">
        <v>570</v>
      </c>
      <c r="I261" s="9">
        <v>9904.21</v>
      </c>
      <c r="J261" s="27">
        <v>5</v>
      </c>
    </row>
    <row r="262" s="27" customFormat="1" ht="21" customHeight="1" spans="1:10">
      <c r="A262" s="11" t="s">
        <v>243</v>
      </c>
      <c r="B262" s="11" t="s">
        <v>15</v>
      </c>
      <c r="C262" s="11" t="s">
        <v>12</v>
      </c>
      <c r="D262" s="12" t="s">
        <v>248</v>
      </c>
      <c r="E262" s="13">
        <v>4414.21</v>
      </c>
      <c r="H262" s="27" t="s">
        <v>571</v>
      </c>
      <c r="I262" s="13">
        <v>4414.21</v>
      </c>
      <c r="J262" s="27">
        <v>7</v>
      </c>
    </row>
    <row r="263" s="27" customFormat="1" ht="21" customHeight="1" spans="1:10">
      <c r="A263" s="11" t="s">
        <v>243</v>
      </c>
      <c r="B263" s="11" t="s">
        <v>15</v>
      </c>
      <c r="C263" s="11" t="s">
        <v>15</v>
      </c>
      <c r="D263" s="12" t="s">
        <v>249</v>
      </c>
      <c r="E263" s="13">
        <v>816.62</v>
      </c>
      <c r="H263" s="27" t="s">
        <v>572</v>
      </c>
      <c r="I263" s="13">
        <v>816.62</v>
      </c>
      <c r="J263" s="27">
        <v>7</v>
      </c>
    </row>
    <row r="264" s="27" customFormat="1" ht="21" customHeight="1" spans="1:10">
      <c r="A264" s="11" t="s">
        <v>243</v>
      </c>
      <c r="B264" s="11" t="s">
        <v>15</v>
      </c>
      <c r="C264" s="11" t="s">
        <v>25</v>
      </c>
      <c r="D264" s="12" t="s">
        <v>250</v>
      </c>
      <c r="E264" s="13">
        <v>2485.41</v>
      </c>
      <c r="H264" s="27" t="s">
        <v>573</v>
      </c>
      <c r="I264" s="13">
        <v>2485.41</v>
      </c>
      <c r="J264" s="27">
        <v>7</v>
      </c>
    </row>
    <row r="265" s="27" customFormat="1" ht="21" customHeight="1" spans="1:10">
      <c r="A265" s="11" t="s">
        <v>243</v>
      </c>
      <c r="B265" s="11" t="s">
        <v>15</v>
      </c>
      <c r="C265" s="11" t="s">
        <v>19</v>
      </c>
      <c r="D265" s="12" t="s">
        <v>251</v>
      </c>
      <c r="E265" s="13">
        <v>2187.97</v>
      </c>
      <c r="H265" s="27" t="s">
        <v>574</v>
      </c>
      <c r="I265" s="13">
        <v>2187.97</v>
      </c>
      <c r="J265" s="27">
        <v>7</v>
      </c>
    </row>
    <row r="266" s="27" customFormat="1" ht="21" customHeight="1" spans="1:10">
      <c r="A266" s="5" t="s">
        <v>243</v>
      </c>
      <c r="B266" s="5" t="s">
        <v>17</v>
      </c>
      <c r="C266" s="5"/>
      <c r="D266" s="10" t="s">
        <v>252</v>
      </c>
      <c r="E266" s="9">
        <v>12671.6</v>
      </c>
      <c r="H266" s="27" t="s">
        <v>558</v>
      </c>
      <c r="I266" s="9">
        <v>12671.6</v>
      </c>
      <c r="J266" s="27">
        <v>5</v>
      </c>
    </row>
    <row r="267" s="27" customFormat="1" ht="21" customHeight="1" spans="1:10">
      <c r="A267" s="11" t="s">
        <v>243</v>
      </c>
      <c r="B267" s="11" t="s">
        <v>17</v>
      </c>
      <c r="C267" s="11" t="s">
        <v>12</v>
      </c>
      <c r="D267" s="12" t="s">
        <v>253</v>
      </c>
      <c r="E267" s="13">
        <v>2724.67</v>
      </c>
      <c r="H267" s="27" t="s">
        <v>559</v>
      </c>
      <c r="I267" s="13">
        <v>2724.67</v>
      </c>
      <c r="J267" s="27">
        <v>7</v>
      </c>
    </row>
    <row r="268" s="27" customFormat="1" ht="21" customHeight="1" spans="1:10">
      <c r="A268" s="11" t="s">
        <v>243</v>
      </c>
      <c r="B268" s="11" t="s">
        <v>17</v>
      </c>
      <c r="C268" s="11" t="s">
        <v>15</v>
      </c>
      <c r="D268" s="12" t="s">
        <v>254</v>
      </c>
      <c r="E268" s="13">
        <v>394.79</v>
      </c>
      <c r="H268" s="27" t="s">
        <v>560</v>
      </c>
      <c r="I268" s="13">
        <v>394.79</v>
      </c>
      <c r="J268" s="27">
        <v>7</v>
      </c>
    </row>
    <row r="269" s="27" customFormat="1" ht="21" customHeight="1" spans="1:10">
      <c r="A269" s="11" t="s">
        <v>243</v>
      </c>
      <c r="B269" s="11" t="s">
        <v>17</v>
      </c>
      <c r="C269" s="11" t="s">
        <v>25</v>
      </c>
      <c r="D269" s="12" t="s">
        <v>255</v>
      </c>
      <c r="E269" s="13">
        <v>1194.56</v>
      </c>
      <c r="H269" s="27" t="s">
        <v>561</v>
      </c>
      <c r="I269" s="13">
        <v>1194.56</v>
      </c>
      <c r="J269" s="27">
        <v>7</v>
      </c>
    </row>
    <row r="270" s="27" customFormat="1" ht="21" customHeight="1" spans="1:10">
      <c r="A270" s="11" t="s">
        <v>243</v>
      </c>
      <c r="B270" s="11" t="s">
        <v>17</v>
      </c>
      <c r="C270" s="11" t="s">
        <v>38</v>
      </c>
      <c r="D270" s="12" t="s">
        <v>256</v>
      </c>
      <c r="E270" s="13">
        <v>4490.38</v>
      </c>
      <c r="H270" s="27" t="s">
        <v>562</v>
      </c>
      <c r="I270" s="13">
        <v>4490.38</v>
      </c>
      <c r="J270" s="27">
        <v>7</v>
      </c>
    </row>
    <row r="271" s="27" customFormat="1" ht="21" customHeight="1" spans="1:10">
      <c r="A271" s="11" t="s">
        <v>243</v>
      </c>
      <c r="B271" s="11" t="s">
        <v>17</v>
      </c>
      <c r="C271" s="11" t="s">
        <v>21</v>
      </c>
      <c r="D271" s="12" t="s">
        <v>257</v>
      </c>
      <c r="E271" s="13">
        <v>2000</v>
      </c>
      <c r="H271" s="27" t="s">
        <v>563</v>
      </c>
      <c r="I271" s="13">
        <v>2000</v>
      </c>
      <c r="J271" s="27">
        <v>7</v>
      </c>
    </row>
    <row r="272" s="27" customFormat="1" ht="21" customHeight="1" spans="1:10">
      <c r="A272" s="11" t="s">
        <v>243</v>
      </c>
      <c r="B272" s="11" t="s">
        <v>17</v>
      </c>
      <c r="C272" s="11" t="s">
        <v>150</v>
      </c>
      <c r="D272" s="12" t="s">
        <v>258</v>
      </c>
      <c r="E272" s="13">
        <v>419.6</v>
      </c>
      <c r="H272" s="27" t="s">
        <v>564</v>
      </c>
      <c r="I272" s="13">
        <v>419.6</v>
      </c>
      <c r="J272" s="27">
        <v>7</v>
      </c>
    </row>
    <row r="273" s="27" customFormat="1" ht="21" customHeight="1" spans="1:10">
      <c r="A273" s="11" t="s">
        <v>243</v>
      </c>
      <c r="B273" s="11" t="s">
        <v>17</v>
      </c>
      <c r="C273" s="11" t="s">
        <v>87</v>
      </c>
      <c r="D273" s="12" t="s">
        <v>259</v>
      </c>
      <c r="E273" s="13">
        <v>1000</v>
      </c>
      <c r="H273" s="27" t="s">
        <v>565</v>
      </c>
      <c r="I273" s="13">
        <v>1000</v>
      </c>
      <c r="J273" s="27">
        <v>7</v>
      </c>
    </row>
    <row r="274" s="27" customFormat="1" ht="21" customHeight="1" spans="1:10">
      <c r="A274" s="11" t="s">
        <v>243</v>
      </c>
      <c r="B274" s="11" t="s">
        <v>17</v>
      </c>
      <c r="C274" s="11" t="s">
        <v>46</v>
      </c>
      <c r="D274" s="12" t="s">
        <v>260</v>
      </c>
      <c r="E274" s="13">
        <v>447.6</v>
      </c>
      <c r="H274" s="27" t="s">
        <v>566</v>
      </c>
      <c r="I274" s="13">
        <v>447.6</v>
      </c>
      <c r="J274" s="27">
        <v>7</v>
      </c>
    </row>
    <row r="275" s="27" customFormat="1" ht="21" customHeight="1" spans="1:10">
      <c r="A275" s="5" t="s">
        <v>243</v>
      </c>
      <c r="B275" s="5" t="s">
        <v>35</v>
      </c>
      <c r="C275" s="5"/>
      <c r="D275" s="10" t="s">
        <v>261</v>
      </c>
      <c r="E275" s="9">
        <v>6115</v>
      </c>
      <c r="H275" s="27" t="s">
        <v>567</v>
      </c>
      <c r="I275" s="9">
        <v>6115</v>
      </c>
      <c r="J275" s="27">
        <v>5</v>
      </c>
    </row>
    <row r="276" s="27" customFormat="1" ht="21" customHeight="1" spans="1:10">
      <c r="A276" s="11" t="s">
        <v>243</v>
      </c>
      <c r="B276" s="11" t="s">
        <v>35</v>
      </c>
      <c r="C276" s="11" t="s">
        <v>262</v>
      </c>
      <c r="D276" s="12" t="s">
        <v>263</v>
      </c>
      <c r="E276" s="13">
        <v>1112</v>
      </c>
      <c r="H276" s="27" t="s">
        <v>568</v>
      </c>
      <c r="I276" s="13">
        <v>1112</v>
      </c>
      <c r="J276" s="27">
        <v>7</v>
      </c>
    </row>
    <row r="277" s="27" customFormat="1" ht="21" customHeight="1" spans="1:10">
      <c r="A277" s="11" t="s">
        <v>243</v>
      </c>
      <c r="B277" s="11" t="s">
        <v>35</v>
      </c>
      <c r="C277" s="11" t="s">
        <v>46</v>
      </c>
      <c r="D277" s="12" t="s">
        <v>264</v>
      </c>
      <c r="E277" s="13">
        <v>5003</v>
      </c>
      <c r="H277" s="27" t="s">
        <v>569</v>
      </c>
      <c r="I277" s="13">
        <v>5003</v>
      </c>
      <c r="J277" s="27">
        <v>7</v>
      </c>
    </row>
    <row r="278" s="27" customFormat="1" ht="21" customHeight="1" spans="1:10">
      <c r="A278" s="5" t="s">
        <v>243</v>
      </c>
      <c r="B278" s="5" t="s">
        <v>42</v>
      </c>
      <c r="C278" s="5"/>
      <c r="D278" s="10" t="s">
        <v>265</v>
      </c>
      <c r="E278" s="9">
        <v>24615.905787</v>
      </c>
      <c r="H278" s="27" t="s">
        <v>550</v>
      </c>
      <c r="I278" s="9">
        <v>24615.905787</v>
      </c>
      <c r="J278" s="27">
        <v>5</v>
      </c>
    </row>
    <row r="279" s="27" customFormat="1" ht="21" customHeight="1" spans="1:10">
      <c r="A279" s="11" t="s">
        <v>243</v>
      </c>
      <c r="B279" s="11" t="s">
        <v>42</v>
      </c>
      <c r="C279" s="11" t="s">
        <v>12</v>
      </c>
      <c r="D279" s="12" t="s">
        <v>266</v>
      </c>
      <c r="E279" s="13">
        <v>7858.06</v>
      </c>
      <c r="H279" s="27" t="s">
        <v>551</v>
      </c>
      <c r="I279" s="13">
        <v>7901.43</v>
      </c>
      <c r="J279" s="27">
        <v>7</v>
      </c>
    </row>
    <row r="280" s="27" customFormat="1" ht="21" customHeight="1" spans="1:10">
      <c r="A280" s="11" t="s">
        <v>243</v>
      </c>
      <c r="B280" s="11" t="s">
        <v>42</v>
      </c>
      <c r="C280" s="11" t="s">
        <v>15</v>
      </c>
      <c r="D280" s="12" t="s">
        <v>267</v>
      </c>
      <c r="E280" s="13">
        <v>2772.465787</v>
      </c>
      <c r="H280" s="27" t="s">
        <v>552</v>
      </c>
      <c r="I280" s="13">
        <v>2772.465787</v>
      </c>
      <c r="J280" s="27">
        <v>7</v>
      </c>
    </row>
    <row r="281" s="27" customFormat="1" ht="21" customHeight="1" spans="1:10">
      <c r="A281" s="11" t="s">
        <v>243</v>
      </c>
      <c r="B281" s="11" t="s">
        <v>42</v>
      </c>
      <c r="C281" s="11" t="s">
        <v>25</v>
      </c>
      <c r="D281" s="12" t="s">
        <v>268</v>
      </c>
      <c r="E281" s="13">
        <v>544.11</v>
      </c>
      <c r="H281" s="27" t="s">
        <v>553</v>
      </c>
      <c r="I281" s="13">
        <v>544.11</v>
      </c>
      <c r="J281" s="27">
        <v>7</v>
      </c>
    </row>
    <row r="282" s="27" customFormat="1" ht="21" customHeight="1" spans="1:10">
      <c r="A282" s="11" t="s">
        <v>243</v>
      </c>
      <c r="B282" s="11" t="s">
        <v>42</v>
      </c>
      <c r="C282" s="11" t="s">
        <v>46</v>
      </c>
      <c r="D282" s="12" t="s">
        <v>269</v>
      </c>
      <c r="E282" s="13">
        <v>13441.27</v>
      </c>
      <c r="H282" s="27" t="s">
        <v>554</v>
      </c>
      <c r="I282" s="13">
        <v>13397.9</v>
      </c>
      <c r="J282" s="27">
        <v>7</v>
      </c>
    </row>
    <row r="283" s="27" customFormat="1" ht="21" customHeight="1" spans="1:10">
      <c r="A283" s="5" t="s">
        <v>243</v>
      </c>
      <c r="B283" s="5" t="s">
        <v>120</v>
      </c>
      <c r="C283" s="5"/>
      <c r="D283" s="10" t="s">
        <v>270</v>
      </c>
      <c r="E283" s="9">
        <v>7000</v>
      </c>
      <c r="H283" s="27" t="s">
        <v>580</v>
      </c>
      <c r="I283" s="9">
        <v>7000</v>
      </c>
      <c r="J283" s="27">
        <v>5</v>
      </c>
    </row>
    <row r="284" s="27" customFormat="1" ht="21" customHeight="1" spans="1:10">
      <c r="A284" s="11" t="s">
        <v>243</v>
      </c>
      <c r="B284" s="11" t="s">
        <v>120</v>
      </c>
      <c r="C284" s="11" t="s">
        <v>12</v>
      </c>
      <c r="D284" s="12" t="s">
        <v>271</v>
      </c>
      <c r="E284" s="13">
        <v>7000</v>
      </c>
      <c r="H284" s="27" t="s">
        <v>581</v>
      </c>
      <c r="I284" s="13">
        <v>7000</v>
      </c>
      <c r="J284" s="27">
        <v>7</v>
      </c>
    </row>
    <row r="285" s="27" customFormat="1" ht="21" customHeight="1" spans="1:10">
      <c r="A285" s="5" t="s">
        <v>243</v>
      </c>
      <c r="B285" s="5" t="s">
        <v>272</v>
      </c>
      <c r="C285" s="5"/>
      <c r="D285" s="10" t="s">
        <v>273</v>
      </c>
      <c r="E285" s="9">
        <v>1528.07</v>
      </c>
      <c r="H285" s="27" t="s">
        <v>575</v>
      </c>
      <c r="I285" s="9">
        <v>1528.07</v>
      </c>
      <c r="J285" s="27">
        <v>5</v>
      </c>
    </row>
    <row r="286" s="27" customFormat="1" ht="21" customHeight="1" spans="1:10">
      <c r="A286" s="11" t="s">
        <v>243</v>
      </c>
      <c r="B286" s="11" t="s">
        <v>272</v>
      </c>
      <c r="C286" s="11" t="s">
        <v>12</v>
      </c>
      <c r="D286" s="12" t="s">
        <v>14</v>
      </c>
      <c r="E286" s="13">
        <v>834.54</v>
      </c>
      <c r="H286" s="27" t="s">
        <v>576</v>
      </c>
      <c r="I286" s="13">
        <v>834.54</v>
      </c>
      <c r="J286" s="27">
        <v>7</v>
      </c>
    </row>
    <row r="287" s="27" customFormat="1" ht="21" customHeight="1" spans="1:10">
      <c r="A287" s="11" t="s">
        <v>243</v>
      </c>
      <c r="B287" s="11" t="s">
        <v>272</v>
      </c>
      <c r="C287" s="11" t="s">
        <v>15</v>
      </c>
      <c r="D287" s="12" t="s">
        <v>16</v>
      </c>
      <c r="E287" s="13">
        <v>594.03</v>
      </c>
      <c r="H287" s="27" t="s">
        <v>577</v>
      </c>
      <c r="I287" s="13">
        <v>594.03</v>
      </c>
      <c r="J287" s="27">
        <v>7</v>
      </c>
    </row>
    <row r="288" s="27" customFormat="1" ht="21" customHeight="1" spans="1:10">
      <c r="A288" s="11" t="s">
        <v>243</v>
      </c>
      <c r="B288" s="11" t="s">
        <v>272</v>
      </c>
      <c r="C288" s="11" t="s">
        <v>29</v>
      </c>
      <c r="D288" s="12" t="s">
        <v>30</v>
      </c>
      <c r="E288" s="13">
        <v>95.5</v>
      </c>
      <c r="H288" s="27" t="s">
        <v>578</v>
      </c>
      <c r="I288" s="13">
        <v>95.5</v>
      </c>
      <c r="J288" s="27">
        <v>7</v>
      </c>
    </row>
    <row r="289" s="27" customFormat="1" ht="21" customHeight="1" spans="1:10">
      <c r="A289" s="11" t="s">
        <v>243</v>
      </c>
      <c r="B289" s="11" t="s">
        <v>272</v>
      </c>
      <c r="C289" s="11" t="s">
        <v>46</v>
      </c>
      <c r="D289" s="12" t="s">
        <v>274</v>
      </c>
      <c r="E289" s="13">
        <v>4</v>
      </c>
      <c r="H289" s="27" t="s">
        <v>579</v>
      </c>
      <c r="I289" s="13">
        <v>4</v>
      </c>
      <c r="J289" s="27">
        <v>7</v>
      </c>
    </row>
    <row r="290" s="27" customFormat="1" ht="21" customHeight="1" spans="1:10">
      <c r="A290" s="5" t="s">
        <v>243</v>
      </c>
      <c r="B290" s="5" t="s">
        <v>227</v>
      </c>
      <c r="C290" s="5"/>
      <c r="D290" s="10" t="s">
        <v>275</v>
      </c>
      <c r="E290" s="9">
        <v>260</v>
      </c>
      <c r="H290" s="27" t="s">
        <v>582</v>
      </c>
      <c r="I290" s="9">
        <v>260</v>
      </c>
      <c r="J290" s="27">
        <v>5</v>
      </c>
    </row>
    <row r="291" s="27" customFormat="1" ht="21" customHeight="1" spans="1:10">
      <c r="A291" s="11" t="s">
        <v>243</v>
      </c>
      <c r="B291" s="11" t="s">
        <v>227</v>
      </c>
      <c r="C291" s="11" t="s">
        <v>15</v>
      </c>
      <c r="D291" s="12" t="s">
        <v>276</v>
      </c>
      <c r="E291" s="13">
        <v>260</v>
      </c>
      <c r="H291" s="27" t="s">
        <v>583</v>
      </c>
      <c r="I291" s="13">
        <v>260</v>
      </c>
      <c r="J291" s="27">
        <v>7</v>
      </c>
    </row>
    <row r="292" s="27" customFormat="1" ht="21" customHeight="1" spans="1:10">
      <c r="A292" s="5" t="s">
        <v>243</v>
      </c>
      <c r="B292" s="5" t="s">
        <v>46</v>
      </c>
      <c r="C292" s="5"/>
      <c r="D292" s="10" t="s">
        <v>277</v>
      </c>
      <c r="E292" s="9">
        <v>254.21</v>
      </c>
      <c r="H292" s="27" t="s">
        <v>584</v>
      </c>
      <c r="I292" s="9">
        <v>254.21</v>
      </c>
      <c r="J292" s="27">
        <v>5</v>
      </c>
    </row>
    <row r="293" s="27" customFormat="1" ht="21" customHeight="1" spans="1:10">
      <c r="A293" s="11" t="s">
        <v>243</v>
      </c>
      <c r="B293" s="11" t="s">
        <v>46</v>
      </c>
      <c r="C293" s="11" t="s">
        <v>46</v>
      </c>
      <c r="D293" s="12" t="s">
        <v>278</v>
      </c>
      <c r="E293" s="13">
        <v>254.21</v>
      </c>
      <c r="H293" s="27" t="s">
        <v>585</v>
      </c>
      <c r="I293" s="13">
        <v>254.21</v>
      </c>
      <c r="J293" s="27">
        <v>7</v>
      </c>
    </row>
    <row r="294" ht="21" customHeight="1" spans="1:10">
      <c r="A294" s="5" t="s">
        <v>279</v>
      </c>
      <c r="B294" s="5"/>
      <c r="C294" s="5"/>
      <c r="D294" s="10" t="s">
        <v>280</v>
      </c>
      <c r="E294" s="9">
        <v>15003.95</v>
      </c>
      <c r="F294" s="29">
        <v>15003.95</v>
      </c>
      <c r="H294" s="27" t="s">
        <v>279</v>
      </c>
      <c r="I294" s="9">
        <v>15003.95</v>
      </c>
      <c r="J294" s="27">
        <v>3</v>
      </c>
    </row>
    <row r="295" ht="21" customHeight="1" spans="1:10">
      <c r="A295" s="5" t="s">
        <v>279</v>
      </c>
      <c r="B295" s="5" t="s">
        <v>12</v>
      </c>
      <c r="C295" s="5"/>
      <c r="D295" s="10" t="s">
        <v>281</v>
      </c>
      <c r="E295" s="9">
        <v>12775.26</v>
      </c>
      <c r="H295" s="27" t="s">
        <v>739</v>
      </c>
      <c r="I295" s="9">
        <v>12775.26</v>
      </c>
      <c r="J295" s="27">
        <v>5</v>
      </c>
    </row>
    <row r="296" ht="21" customHeight="1" spans="1:10">
      <c r="A296" s="11" t="s">
        <v>279</v>
      </c>
      <c r="B296" s="11" t="s">
        <v>12</v>
      </c>
      <c r="C296" s="11" t="s">
        <v>12</v>
      </c>
      <c r="D296" s="12" t="s">
        <v>14</v>
      </c>
      <c r="E296" s="13">
        <v>11936.89</v>
      </c>
      <c r="H296" s="27" t="s">
        <v>740</v>
      </c>
      <c r="I296" s="13">
        <v>11936.89</v>
      </c>
      <c r="J296" s="27">
        <v>7</v>
      </c>
    </row>
    <row r="297" ht="21" customHeight="1" spans="1:10">
      <c r="A297" s="11" t="s">
        <v>279</v>
      </c>
      <c r="B297" s="11" t="s">
        <v>12</v>
      </c>
      <c r="C297" s="11" t="s">
        <v>15</v>
      </c>
      <c r="D297" s="12" t="s">
        <v>16</v>
      </c>
      <c r="E297" s="13">
        <v>838.37</v>
      </c>
      <c r="H297" s="27" t="s">
        <v>741</v>
      </c>
      <c r="I297" s="13">
        <v>838.37</v>
      </c>
      <c r="J297" s="27">
        <v>7</v>
      </c>
    </row>
    <row r="298" ht="21" customHeight="1" spans="1:10">
      <c r="A298" s="5" t="s">
        <v>279</v>
      </c>
      <c r="B298" s="5" t="s">
        <v>15</v>
      </c>
      <c r="C298" s="5"/>
      <c r="D298" s="10" t="s">
        <v>282</v>
      </c>
      <c r="E298" s="9">
        <v>99.7</v>
      </c>
      <c r="H298" s="27" t="s">
        <v>742</v>
      </c>
      <c r="I298" s="9">
        <v>99.7</v>
      </c>
      <c r="J298" s="27">
        <v>5</v>
      </c>
    </row>
    <row r="299" ht="21" customHeight="1" spans="1:10">
      <c r="A299" s="11" t="s">
        <v>279</v>
      </c>
      <c r="B299" s="11" t="s">
        <v>15</v>
      </c>
      <c r="C299" s="11" t="s">
        <v>25</v>
      </c>
      <c r="D299" s="12" t="s">
        <v>283</v>
      </c>
      <c r="E299" s="13">
        <v>99.7</v>
      </c>
      <c r="H299" s="27" t="s">
        <v>743</v>
      </c>
      <c r="I299" s="13">
        <v>99.7</v>
      </c>
      <c r="J299" s="27">
        <v>7</v>
      </c>
    </row>
    <row r="300" ht="21" customHeight="1" spans="1:10">
      <c r="A300" s="5" t="s">
        <v>279</v>
      </c>
      <c r="B300" s="5" t="s">
        <v>42</v>
      </c>
      <c r="C300" s="5"/>
      <c r="D300" s="10" t="s">
        <v>284</v>
      </c>
      <c r="E300" s="9">
        <v>16.8</v>
      </c>
      <c r="H300" s="27" t="s">
        <v>746</v>
      </c>
      <c r="I300" s="9">
        <v>16.8</v>
      </c>
      <c r="J300" s="27">
        <v>5</v>
      </c>
    </row>
    <row r="301" ht="21" customHeight="1" spans="1:10">
      <c r="A301" s="11" t="s">
        <v>279</v>
      </c>
      <c r="B301" s="11" t="s">
        <v>42</v>
      </c>
      <c r="C301" s="11" t="s">
        <v>12</v>
      </c>
      <c r="D301" s="12" t="s">
        <v>285</v>
      </c>
      <c r="E301" s="13">
        <v>16.8</v>
      </c>
      <c r="H301" s="27" t="s">
        <v>747</v>
      </c>
      <c r="I301" s="13">
        <v>16.8</v>
      </c>
      <c r="J301" s="27">
        <v>7</v>
      </c>
    </row>
    <row r="302" ht="21" customHeight="1" spans="1:10">
      <c r="A302" s="5" t="s">
        <v>279</v>
      </c>
      <c r="B302" s="5" t="s">
        <v>286</v>
      </c>
      <c r="C302" s="5"/>
      <c r="D302" s="10" t="s">
        <v>287</v>
      </c>
      <c r="E302" s="9">
        <v>2112.19</v>
      </c>
      <c r="H302" s="27" t="s">
        <v>736</v>
      </c>
      <c r="I302" s="9">
        <v>2112.19</v>
      </c>
      <c r="J302" s="27">
        <v>5</v>
      </c>
    </row>
    <row r="303" ht="21" customHeight="1" spans="1:10">
      <c r="A303" s="11" t="s">
        <v>279</v>
      </c>
      <c r="B303" s="11" t="s">
        <v>286</v>
      </c>
      <c r="C303" s="11" t="s">
        <v>29</v>
      </c>
      <c r="D303" s="12" t="s">
        <v>30</v>
      </c>
      <c r="E303" s="13">
        <v>104.59</v>
      </c>
      <c r="H303" s="27" t="s">
        <v>737</v>
      </c>
      <c r="I303" s="13">
        <v>104.59</v>
      </c>
      <c r="J303" s="27">
        <v>7</v>
      </c>
    </row>
    <row r="304" ht="21" customHeight="1" spans="1:10">
      <c r="A304" s="11" t="s">
        <v>279</v>
      </c>
      <c r="B304" s="11" t="s">
        <v>286</v>
      </c>
      <c r="C304" s="11" t="s">
        <v>46</v>
      </c>
      <c r="D304" s="12" t="s">
        <v>288</v>
      </c>
      <c r="E304" s="13">
        <v>2007.6</v>
      </c>
      <c r="G304" s="27">
        <v>2000</v>
      </c>
      <c r="H304" s="27" t="s">
        <v>738</v>
      </c>
      <c r="I304" s="13">
        <v>2007.6</v>
      </c>
      <c r="J304" s="27">
        <v>7</v>
      </c>
    </row>
    <row r="305" ht="21" customHeight="1" spans="1:10">
      <c r="A305" s="5" t="s">
        <v>289</v>
      </c>
      <c r="B305" s="5"/>
      <c r="C305" s="5"/>
      <c r="D305" s="10" t="s">
        <v>290</v>
      </c>
      <c r="E305" s="9">
        <v>102256.62</v>
      </c>
      <c r="F305" s="29">
        <v>102256.62</v>
      </c>
      <c r="H305" s="27" t="s">
        <v>289</v>
      </c>
      <c r="I305" s="9">
        <v>102256.62</v>
      </c>
      <c r="J305" s="27">
        <v>3</v>
      </c>
    </row>
    <row r="306" ht="21" customHeight="1" spans="1:10">
      <c r="A306" s="5" t="s">
        <v>289</v>
      </c>
      <c r="B306" s="5" t="s">
        <v>12</v>
      </c>
      <c r="C306" s="5"/>
      <c r="D306" s="10" t="s">
        <v>291</v>
      </c>
      <c r="E306" s="9">
        <v>14577.7</v>
      </c>
      <c r="H306" s="27" t="s">
        <v>770</v>
      </c>
      <c r="I306" s="9">
        <v>14577.7</v>
      </c>
      <c r="J306" s="27">
        <v>5</v>
      </c>
    </row>
    <row r="307" ht="21" customHeight="1" spans="1:10">
      <c r="A307" s="11" t="s">
        <v>289</v>
      </c>
      <c r="B307" s="11" t="s">
        <v>12</v>
      </c>
      <c r="C307" s="11" t="s">
        <v>12</v>
      </c>
      <c r="D307" s="12" t="s">
        <v>14</v>
      </c>
      <c r="E307" s="13">
        <v>3467.35</v>
      </c>
      <c r="H307" s="27" t="s">
        <v>771</v>
      </c>
      <c r="I307" s="13">
        <v>3467.35</v>
      </c>
      <c r="J307" s="27">
        <v>7</v>
      </c>
    </row>
    <row r="308" ht="21" customHeight="1" spans="1:10">
      <c r="A308" s="11" t="s">
        <v>289</v>
      </c>
      <c r="B308" s="11" t="s">
        <v>12</v>
      </c>
      <c r="C308" s="11" t="s">
        <v>15</v>
      </c>
      <c r="D308" s="12" t="s">
        <v>16</v>
      </c>
      <c r="E308" s="13">
        <v>22.8</v>
      </c>
      <c r="H308" s="27" t="s">
        <v>772</v>
      </c>
      <c r="I308" s="13">
        <v>22.8</v>
      </c>
      <c r="J308" s="27">
        <v>7</v>
      </c>
    </row>
    <row r="309" ht="21" customHeight="1" spans="1:10">
      <c r="A309" s="11" t="s">
        <v>289</v>
      </c>
      <c r="B309" s="11" t="s">
        <v>12</v>
      </c>
      <c r="C309" s="11" t="s">
        <v>17</v>
      </c>
      <c r="D309" s="12" t="s">
        <v>292</v>
      </c>
      <c r="E309" s="13">
        <v>651.2</v>
      </c>
      <c r="H309" s="27" t="s">
        <v>773</v>
      </c>
      <c r="I309" s="13">
        <v>651.2</v>
      </c>
      <c r="J309" s="27">
        <v>7</v>
      </c>
    </row>
    <row r="310" ht="21" customHeight="1" spans="1:10">
      <c r="A310" s="11" t="s">
        <v>289</v>
      </c>
      <c r="B310" s="11" t="s">
        <v>12</v>
      </c>
      <c r="C310" s="11" t="s">
        <v>46</v>
      </c>
      <c r="D310" s="12" t="s">
        <v>293</v>
      </c>
      <c r="E310" s="13">
        <v>10436.35</v>
      </c>
      <c r="H310" s="27" t="s">
        <v>774</v>
      </c>
      <c r="I310" s="13">
        <v>10436.35</v>
      </c>
      <c r="J310" s="27">
        <v>7</v>
      </c>
    </row>
    <row r="311" ht="21" customHeight="1" spans="1:10">
      <c r="A311" s="5" t="s">
        <v>289</v>
      </c>
      <c r="B311" s="5" t="s">
        <v>25</v>
      </c>
      <c r="C311" s="5"/>
      <c r="D311" s="10" t="s">
        <v>294</v>
      </c>
      <c r="E311" s="9">
        <v>57801.96</v>
      </c>
      <c r="H311" s="27" t="s">
        <v>775</v>
      </c>
      <c r="I311" s="9">
        <v>57801.96</v>
      </c>
      <c r="J311" s="27">
        <v>5</v>
      </c>
    </row>
    <row r="312" ht="21" customHeight="1" spans="1:10">
      <c r="A312" s="11" t="s">
        <v>289</v>
      </c>
      <c r="B312" s="11" t="s">
        <v>25</v>
      </c>
      <c r="C312" s="11" t="s">
        <v>46</v>
      </c>
      <c r="D312" s="12" t="s">
        <v>295</v>
      </c>
      <c r="E312" s="13">
        <v>57801.96</v>
      </c>
      <c r="H312" s="27" t="s">
        <v>776</v>
      </c>
      <c r="I312" s="13">
        <v>57801.96</v>
      </c>
      <c r="J312" s="27">
        <v>7</v>
      </c>
    </row>
    <row r="313" ht="21" customHeight="1" spans="1:10">
      <c r="A313" s="5" t="s">
        <v>289</v>
      </c>
      <c r="B313" s="5" t="s">
        <v>19</v>
      </c>
      <c r="C313" s="5"/>
      <c r="D313" s="10" t="s">
        <v>296</v>
      </c>
      <c r="E313" s="9">
        <v>7973.65</v>
      </c>
      <c r="H313" s="27" t="s">
        <v>781</v>
      </c>
      <c r="I313" s="9">
        <v>7973.65</v>
      </c>
      <c r="J313" s="27">
        <v>5</v>
      </c>
    </row>
    <row r="314" ht="21" customHeight="1" spans="1:10">
      <c r="A314" s="11" t="s">
        <v>289</v>
      </c>
      <c r="B314" s="11" t="s">
        <v>19</v>
      </c>
      <c r="C314" s="11" t="s">
        <v>12</v>
      </c>
      <c r="D314" s="12" t="s">
        <v>297</v>
      </c>
      <c r="E314" s="13">
        <v>7973.65</v>
      </c>
      <c r="H314" s="27" t="s">
        <v>782</v>
      </c>
      <c r="I314" s="13">
        <v>7973.65</v>
      </c>
      <c r="J314" s="27">
        <v>7</v>
      </c>
    </row>
    <row r="315" ht="21" customHeight="1" spans="1:10">
      <c r="A315" s="5" t="s">
        <v>289</v>
      </c>
      <c r="B315" s="5" t="s">
        <v>38</v>
      </c>
      <c r="C315" s="5"/>
      <c r="D315" s="10" t="s">
        <v>298</v>
      </c>
      <c r="E315" s="9">
        <v>1600.44</v>
      </c>
      <c r="H315" s="27" t="s">
        <v>777</v>
      </c>
      <c r="I315" s="9">
        <v>1600.44</v>
      </c>
      <c r="J315" s="27">
        <v>5</v>
      </c>
    </row>
    <row r="316" ht="21" customHeight="1" spans="1:10">
      <c r="A316" s="11" t="s">
        <v>289</v>
      </c>
      <c r="B316" s="11" t="s">
        <v>38</v>
      </c>
      <c r="C316" s="11" t="s">
        <v>12</v>
      </c>
      <c r="D316" s="12" t="s">
        <v>299</v>
      </c>
      <c r="E316" s="13">
        <v>1600.44</v>
      </c>
      <c r="H316" s="27" t="s">
        <v>778</v>
      </c>
      <c r="I316" s="13">
        <v>1600.44</v>
      </c>
      <c r="J316" s="27">
        <v>7</v>
      </c>
    </row>
    <row r="317" ht="21" customHeight="1" spans="1:10">
      <c r="A317" s="5" t="s">
        <v>289</v>
      </c>
      <c r="B317" s="5" t="s">
        <v>46</v>
      </c>
      <c r="C317" s="5"/>
      <c r="D317" s="10" t="s">
        <v>300</v>
      </c>
      <c r="E317" s="9">
        <v>20302.87</v>
      </c>
      <c r="H317" s="27" t="s">
        <v>779</v>
      </c>
      <c r="I317" s="9">
        <v>20302.87</v>
      </c>
      <c r="J317" s="27">
        <v>5</v>
      </c>
    </row>
    <row r="318" ht="21" customHeight="1" spans="1:10">
      <c r="A318" s="11" t="s">
        <v>289</v>
      </c>
      <c r="B318" s="11" t="s">
        <v>46</v>
      </c>
      <c r="C318" s="11" t="s">
        <v>46</v>
      </c>
      <c r="D318" s="12" t="s">
        <v>301</v>
      </c>
      <c r="E318" s="13">
        <v>20302.87</v>
      </c>
      <c r="G318" s="27">
        <v>20000</v>
      </c>
      <c r="H318" s="27" t="s">
        <v>780</v>
      </c>
      <c r="I318" s="13">
        <v>20302.87</v>
      </c>
      <c r="J318" s="27">
        <v>7</v>
      </c>
    </row>
    <row r="319" ht="21" customHeight="1" spans="1:10">
      <c r="A319" s="5" t="s">
        <v>302</v>
      </c>
      <c r="B319" s="5"/>
      <c r="C319" s="5"/>
      <c r="D319" s="10" t="s">
        <v>303</v>
      </c>
      <c r="E319" s="9">
        <v>60339.67</v>
      </c>
      <c r="F319" s="29">
        <v>60339.67</v>
      </c>
      <c r="H319" s="27" t="s">
        <v>302</v>
      </c>
      <c r="I319" s="9">
        <v>60339.67</v>
      </c>
      <c r="J319" s="27">
        <v>3</v>
      </c>
    </row>
    <row r="320" ht="21" customHeight="1" spans="1:10">
      <c r="A320" s="5" t="s">
        <v>302</v>
      </c>
      <c r="B320" s="5" t="s">
        <v>12</v>
      </c>
      <c r="C320" s="5"/>
      <c r="D320" s="10" t="s">
        <v>304</v>
      </c>
      <c r="E320" s="9">
        <v>31718.58</v>
      </c>
      <c r="H320" s="27" t="s">
        <v>623</v>
      </c>
      <c r="I320" s="9">
        <v>31718.58</v>
      </c>
      <c r="J320" s="27">
        <v>5</v>
      </c>
    </row>
    <row r="321" ht="21" customHeight="1" spans="1:10">
      <c r="A321" s="11" t="s">
        <v>302</v>
      </c>
      <c r="B321" s="11" t="s">
        <v>12</v>
      </c>
      <c r="C321" s="11" t="s">
        <v>12</v>
      </c>
      <c r="D321" s="12" t="s">
        <v>14</v>
      </c>
      <c r="E321" s="13">
        <v>2585.67</v>
      </c>
      <c r="H321" s="27" t="s">
        <v>624</v>
      </c>
      <c r="I321" s="13">
        <v>2585.67</v>
      </c>
      <c r="J321" s="27">
        <v>7</v>
      </c>
    </row>
    <row r="322" ht="21" customHeight="1" spans="1:10">
      <c r="A322" s="11" t="s">
        <v>302</v>
      </c>
      <c r="B322" s="11" t="s">
        <v>12</v>
      </c>
      <c r="C322" s="11" t="s">
        <v>15</v>
      </c>
      <c r="D322" s="12" t="s">
        <v>16</v>
      </c>
      <c r="E322" s="13">
        <v>59.47</v>
      </c>
      <c r="H322" s="27" t="s">
        <v>625</v>
      </c>
      <c r="I322" s="13">
        <v>59.47</v>
      </c>
      <c r="J322" s="27">
        <v>7</v>
      </c>
    </row>
    <row r="323" ht="21" customHeight="1" spans="1:10">
      <c r="A323" s="11" t="s">
        <v>302</v>
      </c>
      <c r="B323" s="11" t="s">
        <v>12</v>
      </c>
      <c r="C323" s="11" t="s">
        <v>17</v>
      </c>
      <c r="D323" s="12" t="s">
        <v>30</v>
      </c>
      <c r="E323" s="13">
        <v>4800.78</v>
      </c>
      <c r="H323" s="27" t="s">
        <v>626</v>
      </c>
      <c r="I323" s="13">
        <v>4800.78</v>
      </c>
      <c r="J323" s="27">
        <v>7</v>
      </c>
    </row>
    <row r="324" ht="21" customHeight="1" spans="1:10">
      <c r="A324" s="11" t="s">
        <v>302</v>
      </c>
      <c r="B324" s="11" t="s">
        <v>12</v>
      </c>
      <c r="C324" s="11" t="s">
        <v>305</v>
      </c>
      <c r="D324" s="12" t="s">
        <v>306</v>
      </c>
      <c r="E324" s="13">
        <v>480</v>
      </c>
      <c r="H324" s="27" t="s">
        <v>627</v>
      </c>
      <c r="I324" s="13">
        <v>480</v>
      </c>
      <c r="J324" s="27">
        <v>7</v>
      </c>
    </row>
    <row r="325" ht="21" customHeight="1" spans="1:10">
      <c r="A325" s="11" t="s">
        <v>302</v>
      </c>
      <c r="B325" s="11" t="s">
        <v>12</v>
      </c>
      <c r="C325" s="11" t="s">
        <v>46</v>
      </c>
      <c r="D325" s="12" t="s">
        <v>307</v>
      </c>
      <c r="E325" s="13">
        <v>23792.66</v>
      </c>
      <c r="H325" s="27" t="s">
        <v>628</v>
      </c>
      <c r="I325" s="13">
        <v>23792.66</v>
      </c>
      <c r="J325" s="27">
        <v>7</v>
      </c>
    </row>
    <row r="326" ht="21" customHeight="1" spans="1:10">
      <c r="A326" s="5" t="s">
        <v>302</v>
      </c>
      <c r="B326" s="5" t="s">
        <v>15</v>
      </c>
      <c r="C326" s="5"/>
      <c r="D326" s="10" t="s">
        <v>308</v>
      </c>
      <c r="E326" s="9">
        <v>3070.76</v>
      </c>
      <c r="H326" s="27" t="s">
        <v>636</v>
      </c>
      <c r="I326" s="9">
        <v>3070.76</v>
      </c>
      <c r="J326" s="27">
        <v>5</v>
      </c>
    </row>
    <row r="327" ht="21" customHeight="1" spans="1:10">
      <c r="A327" s="11" t="s">
        <v>302</v>
      </c>
      <c r="B327" s="11" t="s">
        <v>15</v>
      </c>
      <c r="C327" s="11" t="s">
        <v>12</v>
      </c>
      <c r="D327" s="12" t="s">
        <v>14</v>
      </c>
      <c r="E327" s="13">
        <v>1468.99</v>
      </c>
      <c r="H327" s="27" t="s">
        <v>637</v>
      </c>
      <c r="I327" s="13">
        <v>1468.99</v>
      </c>
      <c r="J327" s="27">
        <v>7</v>
      </c>
    </row>
    <row r="328" ht="21" customHeight="1" spans="1:10">
      <c r="A328" s="11" t="s">
        <v>302</v>
      </c>
      <c r="B328" s="11" t="s">
        <v>15</v>
      </c>
      <c r="C328" s="11" t="s">
        <v>15</v>
      </c>
      <c r="D328" s="12" t="s">
        <v>16</v>
      </c>
      <c r="E328" s="13">
        <v>83.6</v>
      </c>
      <c r="H328" s="27" t="s">
        <v>638</v>
      </c>
      <c r="I328" s="13">
        <v>83.6</v>
      </c>
      <c r="J328" s="27">
        <v>7</v>
      </c>
    </row>
    <row r="329" ht="21" customHeight="1" spans="1:10">
      <c r="A329" s="11" t="s">
        <v>302</v>
      </c>
      <c r="B329" s="11" t="s">
        <v>15</v>
      </c>
      <c r="C329" s="11" t="s">
        <v>17</v>
      </c>
      <c r="D329" s="12" t="s">
        <v>309</v>
      </c>
      <c r="E329" s="13">
        <v>918.17</v>
      </c>
      <c r="H329" s="27" t="s">
        <v>639</v>
      </c>
      <c r="I329" s="13">
        <v>918.17</v>
      </c>
      <c r="J329" s="27">
        <v>7</v>
      </c>
    </row>
    <row r="330" ht="21" customHeight="1" spans="1:10">
      <c r="A330" s="11" t="s">
        <v>302</v>
      </c>
      <c r="B330" s="11" t="s">
        <v>15</v>
      </c>
      <c r="C330" s="11" t="s">
        <v>73</v>
      </c>
      <c r="D330" s="12" t="s">
        <v>310</v>
      </c>
      <c r="E330" s="13">
        <v>600</v>
      </c>
      <c r="H330" s="27" t="s">
        <v>640</v>
      </c>
      <c r="I330" s="13">
        <v>600</v>
      </c>
      <c r="J330" s="27">
        <v>7</v>
      </c>
    </row>
    <row r="331" ht="21" customHeight="1" spans="1:10">
      <c r="A331" s="5" t="s">
        <v>302</v>
      </c>
      <c r="B331" s="5" t="s">
        <v>25</v>
      </c>
      <c r="C331" s="5"/>
      <c r="D331" s="10" t="s">
        <v>311</v>
      </c>
      <c r="E331" s="9">
        <v>4168.13</v>
      </c>
      <c r="H331" s="27" t="s">
        <v>629</v>
      </c>
      <c r="I331" s="9">
        <v>4168.13</v>
      </c>
      <c r="J331" s="27">
        <v>5</v>
      </c>
    </row>
    <row r="332" ht="21" customHeight="1" spans="1:10">
      <c r="A332" s="11" t="s">
        <v>302</v>
      </c>
      <c r="B332" s="11" t="s">
        <v>25</v>
      </c>
      <c r="C332" s="11" t="s">
        <v>12</v>
      </c>
      <c r="D332" s="12" t="s">
        <v>14</v>
      </c>
      <c r="E332" s="13">
        <v>1932.23</v>
      </c>
      <c r="H332" s="27" t="s">
        <v>630</v>
      </c>
      <c r="I332" s="13">
        <v>1932.23</v>
      </c>
      <c r="J332" s="27">
        <v>7</v>
      </c>
    </row>
    <row r="333" ht="21" customHeight="1" spans="1:10">
      <c r="A333" s="11" t="s">
        <v>302</v>
      </c>
      <c r="B333" s="11" t="s">
        <v>25</v>
      </c>
      <c r="C333" s="11" t="s">
        <v>17</v>
      </c>
      <c r="D333" s="12" t="s">
        <v>312</v>
      </c>
      <c r="E333" s="13">
        <v>39.52</v>
      </c>
      <c r="H333" s="27" t="s">
        <v>631</v>
      </c>
      <c r="I333" s="13">
        <v>39.52</v>
      </c>
      <c r="J333" s="27">
        <v>7</v>
      </c>
    </row>
    <row r="334" ht="21" customHeight="1" spans="1:10">
      <c r="A334" s="11" t="s">
        <v>302</v>
      </c>
      <c r="B334" s="11" t="s">
        <v>25</v>
      </c>
      <c r="C334" s="11" t="s">
        <v>38</v>
      </c>
      <c r="D334" s="12" t="s">
        <v>313</v>
      </c>
      <c r="E334" s="13">
        <v>47.88</v>
      </c>
      <c r="H334" s="27" t="s">
        <v>632</v>
      </c>
      <c r="I334" s="13">
        <v>47.88</v>
      </c>
      <c r="J334" s="27">
        <v>7</v>
      </c>
    </row>
    <row r="335" ht="21" customHeight="1" spans="1:10">
      <c r="A335" s="11" t="s">
        <v>302</v>
      </c>
      <c r="B335" s="11" t="s">
        <v>25</v>
      </c>
      <c r="C335" s="11" t="s">
        <v>48</v>
      </c>
      <c r="D335" s="12" t="s">
        <v>314</v>
      </c>
      <c r="E335" s="13">
        <v>55.2</v>
      </c>
      <c r="H335" s="27" t="s">
        <v>633</v>
      </c>
      <c r="I335" s="13">
        <v>55.2</v>
      </c>
      <c r="J335" s="27">
        <v>7</v>
      </c>
    </row>
    <row r="336" ht="21" customHeight="1" spans="1:10">
      <c r="A336" s="11" t="s">
        <v>302</v>
      </c>
      <c r="B336" s="11" t="s">
        <v>25</v>
      </c>
      <c r="C336" s="11" t="s">
        <v>286</v>
      </c>
      <c r="D336" s="12" t="s">
        <v>315</v>
      </c>
      <c r="E336" s="13">
        <v>38</v>
      </c>
      <c r="H336" s="27" t="s">
        <v>634</v>
      </c>
      <c r="I336" s="13">
        <v>38</v>
      </c>
      <c r="J336" s="27">
        <v>7</v>
      </c>
    </row>
    <row r="337" ht="21" customHeight="1" spans="1:10">
      <c r="A337" s="11" t="s">
        <v>302</v>
      </c>
      <c r="B337" s="11" t="s">
        <v>25</v>
      </c>
      <c r="C337" s="11" t="s">
        <v>46</v>
      </c>
      <c r="D337" s="12" t="s">
        <v>316</v>
      </c>
      <c r="E337" s="13">
        <v>2055.3</v>
      </c>
      <c r="H337" s="27" t="s">
        <v>635</v>
      </c>
      <c r="I337" s="13">
        <v>2055.3</v>
      </c>
      <c r="J337" s="27">
        <v>7</v>
      </c>
    </row>
    <row r="338" ht="21" customHeight="1" spans="1:10">
      <c r="A338" s="5" t="s">
        <v>302</v>
      </c>
      <c r="B338" s="5" t="s">
        <v>19</v>
      </c>
      <c r="C338" s="5"/>
      <c r="D338" s="10" t="s">
        <v>395</v>
      </c>
      <c r="E338" s="9">
        <v>10163</v>
      </c>
      <c r="H338" s="27" t="s">
        <v>621</v>
      </c>
      <c r="I338" s="9">
        <v>10163</v>
      </c>
      <c r="J338" s="27">
        <v>5</v>
      </c>
    </row>
    <row r="339" ht="21" customHeight="1" spans="1:10">
      <c r="A339" s="11" t="s">
        <v>302</v>
      </c>
      <c r="B339" s="11" t="s">
        <v>19</v>
      </c>
      <c r="C339" s="11" t="s">
        <v>46</v>
      </c>
      <c r="D339" s="12" t="s">
        <v>396</v>
      </c>
      <c r="E339" s="13">
        <v>10163</v>
      </c>
      <c r="H339" s="27" t="s">
        <v>622</v>
      </c>
      <c r="I339" s="13">
        <v>10163</v>
      </c>
      <c r="J339" s="27">
        <v>7</v>
      </c>
    </row>
    <row r="340" ht="21" customHeight="1" spans="1:10">
      <c r="A340" s="5" t="s">
        <v>302</v>
      </c>
      <c r="B340" s="5" t="s">
        <v>21</v>
      </c>
      <c r="C340" s="5"/>
      <c r="D340" s="10" t="s">
        <v>319</v>
      </c>
      <c r="E340" s="9">
        <v>224</v>
      </c>
      <c r="H340" s="27" t="s">
        <v>641</v>
      </c>
      <c r="I340" s="9">
        <v>224</v>
      </c>
      <c r="J340" s="27">
        <v>5</v>
      </c>
    </row>
    <row r="341" ht="21" customHeight="1" spans="1:10">
      <c r="A341" s="11" t="s">
        <v>302</v>
      </c>
      <c r="B341" s="11" t="s">
        <v>21</v>
      </c>
      <c r="C341" s="11" t="s">
        <v>17</v>
      </c>
      <c r="D341" s="12" t="s">
        <v>320</v>
      </c>
      <c r="E341" s="13">
        <v>224</v>
      </c>
      <c r="H341" s="27" t="s">
        <v>642</v>
      </c>
      <c r="I341" s="13">
        <v>224</v>
      </c>
      <c r="J341" s="27">
        <v>7</v>
      </c>
    </row>
    <row r="342" ht="21" customHeight="1" spans="1:10">
      <c r="A342" s="5" t="s">
        <v>302</v>
      </c>
      <c r="B342" s="5" t="s">
        <v>46</v>
      </c>
      <c r="C342" s="5"/>
      <c r="D342" s="10" t="s">
        <v>321</v>
      </c>
      <c r="E342" s="9">
        <v>10995.2</v>
      </c>
      <c r="H342" s="27" t="s">
        <v>643</v>
      </c>
      <c r="I342" s="9">
        <v>10995.2</v>
      </c>
      <c r="J342" s="27">
        <v>5</v>
      </c>
    </row>
    <row r="343" ht="21" customHeight="1" spans="1:10">
      <c r="A343" s="11" t="s">
        <v>302</v>
      </c>
      <c r="B343" s="11" t="s">
        <v>46</v>
      </c>
      <c r="C343" s="11" t="s">
        <v>46</v>
      </c>
      <c r="D343" s="12" t="s">
        <v>322</v>
      </c>
      <c r="E343" s="13">
        <v>10995.2</v>
      </c>
      <c r="G343" s="27">
        <v>10000</v>
      </c>
      <c r="H343" s="27" t="s">
        <v>644</v>
      </c>
      <c r="I343" s="13">
        <v>10995.2</v>
      </c>
      <c r="J343" s="27">
        <v>7</v>
      </c>
    </row>
    <row r="344" ht="21" customHeight="1" spans="1:10">
      <c r="A344" s="5" t="s">
        <v>323</v>
      </c>
      <c r="B344" s="5"/>
      <c r="C344" s="5"/>
      <c r="D344" s="10" t="s">
        <v>324</v>
      </c>
      <c r="E344" s="9">
        <v>11315.81</v>
      </c>
      <c r="F344" s="29">
        <v>11315.81</v>
      </c>
      <c r="H344" s="27" t="s">
        <v>323</v>
      </c>
      <c r="I344" s="9">
        <v>11315.81</v>
      </c>
      <c r="J344" s="27">
        <v>3</v>
      </c>
    </row>
    <row r="345" ht="21" customHeight="1" spans="1:10">
      <c r="A345" s="5" t="s">
        <v>323</v>
      </c>
      <c r="B345" s="5" t="s">
        <v>12</v>
      </c>
      <c r="C345" s="5"/>
      <c r="D345" s="10" t="s">
        <v>325</v>
      </c>
      <c r="E345" s="9">
        <v>11315.81</v>
      </c>
      <c r="H345" s="27" t="s">
        <v>783</v>
      </c>
      <c r="I345" s="9">
        <v>11315.81</v>
      </c>
      <c r="J345" s="27">
        <v>5</v>
      </c>
    </row>
    <row r="346" ht="21" customHeight="1" spans="1:10">
      <c r="A346" s="11" t="s">
        <v>323</v>
      </c>
      <c r="B346" s="11" t="s">
        <v>12</v>
      </c>
      <c r="C346" s="11" t="s">
        <v>12</v>
      </c>
      <c r="D346" s="12" t="s">
        <v>14</v>
      </c>
      <c r="E346" s="13">
        <v>2097.96</v>
      </c>
      <c r="H346" s="27" t="s">
        <v>784</v>
      </c>
      <c r="I346" s="13">
        <v>2097.96</v>
      </c>
      <c r="J346" s="27">
        <v>7</v>
      </c>
    </row>
    <row r="347" ht="21" customHeight="1" spans="1:10">
      <c r="A347" s="11" t="s">
        <v>323</v>
      </c>
      <c r="B347" s="11" t="s">
        <v>12</v>
      </c>
      <c r="C347" s="11" t="s">
        <v>15</v>
      </c>
      <c r="D347" s="12" t="s">
        <v>16</v>
      </c>
      <c r="E347" s="13">
        <v>258.9</v>
      </c>
      <c r="H347" s="27" t="s">
        <v>785</v>
      </c>
      <c r="I347" s="13">
        <v>258.9</v>
      </c>
      <c r="J347" s="27">
        <v>7</v>
      </c>
    </row>
    <row r="348" ht="21" customHeight="1" spans="1:10">
      <c r="A348" s="11" t="s">
        <v>323</v>
      </c>
      <c r="B348" s="11" t="s">
        <v>12</v>
      </c>
      <c r="C348" s="11" t="s">
        <v>38</v>
      </c>
      <c r="D348" s="12" t="s">
        <v>326</v>
      </c>
      <c r="E348" s="13">
        <v>244.15</v>
      </c>
      <c r="H348" s="27" t="s">
        <v>786</v>
      </c>
      <c r="I348" s="13">
        <v>244.15</v>
      </c>
      <c r="J348" s="27">
        <v>7</v>
      </c>
    </row>
    <row r="349" ht="21" customHeight="1" spans="1:10">
      <c r="A349" s="11" t="s">
        <v>323</v>
      </c>
      <c r="B349" s="11" t="s">
        <v>12</v>
      </c>
      <c r="C349" s="11" t="s">
        <v>78</v>
      </c>
      <c r="D349" s="12" t="s">
        <v>327</v>
      </c>
      <c r="E349" s="13">
        <v>1020.61</v>
      </c>
      <c r="H349" s="27" t="s">
        <v>787</v>
      </c>
      <c r="I349" s="13">
        <v>1020.61</v>
      </c>
      <c r="J349" s="27">
        <v>7</v>
      </c>
    </row>
    <row r="350" ht="21" customHeight="1" spans="1:10">
      <c r="A350" s="11" t="s">
        <v>323</v>
      </c>
      <c r="B350" s="11" t="s">
        <v>12</v>
      </c>
      <c r="C350" s="11" t="s">
        <v>46</v>
      </c>
      <c r="D350" s="12" t="s">
        <v>328</v>
      </c>
      <c r="E350" s="13">
        <v>7694.19</v>
      </c>
      <c r="H350" s="27" t="s">
        <v>788</v>
      </c>
      <c r="I350" s="13">
        <v>7694.19</v>
      </c>
      <c r="J350" s="27">
        <v>7</v>
      </c>
    </row>
    <row r="351" ht="21" customHeight="1" spans="1:10">
      <c r="A351" s="5" t="s">
        <v>329</v>
      </c>
      <c r="B351" s="5"/>
      <c r="C351" s="5"/>
      <c r="D351" s="10" t="s">
        <v>330</v>
      </c>
      <c r="E351" s="9">
        <v>254040.94</v>
      </c>
      <c r="F351" s="29">
        <v>254040.94</v>
      </c>
      <c r="H351" s="27" t="s">
        <v>329</v>
      </c>
      <c r="I351" s="9">
        <v>254040.94</v>
      </c>
      <c r="J351" s="27">
        <v>3</v>
      </c>
    </row>
    <row r="352" ht="21" customHeight="1" spans="1:10">
      <c r="A352" s="5" t="s">
        <v>329</v>
      </c>
      <c r="B352" s="5" t="s">
        <v>12</v>
      </c>
      <c r="C352" s="5"/>
      <c r="D352" s="10" t="s">
        <v>331</v>
      </c>
      <c r="E352" s="9">
        <v>2600</v>
      </c>
      <c r="H352" s="27" t="s">
        <v>732</v>
      </c>
      <c r="I352" s="9">
        <v>2600</v>
      </c>
      <c r="J352" s="27">
        <v>5</v>
      </c>
    </row>
    <row r="353" ht="21" customHeight="1" spans="1:10">
      <c r="A353" s="11" t="s">
        <v>329</v>
      </c>
      <c r="B353" s="11" t="s">
        <v>12</v>
      </c>
      <c r="C353" s="11" t="s">
        <v>46</v>
      </c>
      <c r="D353" s="12" t="s">
        <v>332</v>
      </c>
      <c r="E353" s="13">
        <v>2600</v>
      </c>
      <c r="H353" s="27" t="s">
        <v>733</v>
      </c>
      <c r="I353" s="13">
        <v>2600</v>
      </c>
      <c r="J353" s="27">
        <v>7</v>
      </c>
    </row>
    <row r="354" ht="21" customHeight="1" spans="1:10">
      <c r="A354" s="5" t="s">
        <v>329</v>
      </c>
      <c r="B354" s="5" t="s">
        <v>15</v>
      </c>
      <c r="C354" s="5"/>
      <c r="D354" s="10" t="s">
        <v>333</v>
      </c>
      <c r="E354" s="9">
        <v>2151.34</v>
      </c>
      <c r="H354" s="27" t="s">
        <v>723</v>
      </c>
      <c r="I354" s="9">
        <v>2151.34</v>
      </c>
      <c r="J354" s="27">
        <v>5</v>
      </c>
    </row>
    <row r="355" ht="21" customHeight="1" spans="1:10">
      <c r="A355" s="11" t="s">
        <v>329</v>
      </c>
      <c r="B355" s="11" t="s">
        <v>15</v>
      </c>
      <c r="C355" s="11" t="s">
        <v>12</v>
      </c>
      <c r="D355" s="12" t="s">
        <v>14</v>
      </c>
      <c r="E355" s="13">
        <v>1788.71</v>
      </c>
      <c r="H355" s="27" t="s">
        <v>724</v>
      </c>
      <c r="I355" s="13">
        <v>1788.71</v>
      </c>
      <c r="J355" s="27">
        <v>7</v>
      </c>
    </row>
    <row r="356" ht="21" customHeight="1" spans="1:10">
      <c r="A356" s="11" t="s">
        <v>329</v>
      </c>
      <c r="B356" s="11" t="s">
        <v>15</v>
      </c>
      <c r="C356" s="11" t="s">
        <v>15</v>
      </c>
      <c r="D356" s="12" t="s">
        <v>16</v>
      </c>
      <c r="E356" s="13">
        <v>14.63</v>
      </c>
      <c r="H356" s="27" t="s">
        <v>725</v>
      </c>
      <c r="I356" s="13">
        <v>14.63</v>
      </c>
      <c r="J356" s="27">
        <v>7</v>
      </c>
    </row>
    <row r="357" ht="21" customHeight="1" spans="1:10">
      <c r="A357" s="11" t="s">
        <v>329</v>
      </c>
      <c r="B357" s="11" t="s">
        <v>15</v>
      </c>
      <c r="C357" s="11" t="s">
        <v>46</v>
      </c>
      <c r="D357" s="12" t="s">
        <v>334</v>
      </c>
      <c r="E357" s="13">
        <v>348</v>
      </c>
      <c r="H357" s="27" t="s">
        <v>726</v>
      </c>
      <c r="I357" s="13">
        <v>348</v>
      </c>
      <c r="J357" s="27">
        <v>7</v>
      </c>
    </row>
    <row r="358" ht="21" customHeight="1" spans="1:10">
      <c r="A358" s="5" t="s">
        <v>329</v>
      </c>
      <c r="B358" s="5" t="s">
        <v>25</v>
      </c>
      <c r="C358" s="5"/>
      <c r="D358" s="10" t="s">
        <v>335</v>
      </c>
      <c r="E358" s="9">
        <v>338.04</v>
      </c>
      <c r="H358" s="27" t="s">
        <v>730</v>
      </c>
      <c r="I358" s="9">
        <v>338.04</v>
      </c>
      <c r="J358" s="27">
        <v>5</v>
      </c>
    </row>
    <row r="359" ht="21" customHeight="1" spans="1:10">
      <c r="A359" s="11" t="s">
        <v>329</v>
      </c>
      <c r="B359" s="11" t="s">
        <v>25</v>
      </c>
      <c r="C359" s="11" t="s">
        <v>46</v>
      </c>
      <c r="D359" s="12" t="s">
        <v>336</v>
      </c>
      <c r="E359" s="13">
        <v>338.04</v>
      </c>
      <c r="H359" s="27" t="s">
        <v>731</v>
      </c>
      <c r="I359" s="13">
        <v>338.04</v>
      </c>
      <c r="J359" s="27">
        <v>7</v>
      </c>
    </row>
    <row r="360" ht="21" customHeight="1" spans="1:10">
      <c r="A360" s="5" t="s">
        <v>329</v>
      </c>
      <c r="B360" s="5" t="s">
        <v>19</v>
      </c>
      <c r="C360" s="5"/>
      <c r="D360" s="10" t="s">
        <v>337</v>
      </c>
      <c r="E360" s="9">
        <v>1183.86</v>
      </c>
      <c r="H360" s="27" t="s">
        <v>718</v>
      </c>
      <c r="I360" s="9">
        <v>1183.86</v>
      </c>
      <c r="J360" s="27">
        <v>5</v>
      </c>
    </row>
    <row r="361" ht="21" customHeight="1" spans="1:10">
      <c r="A361" s="11" t="s">
        <v>329</v>
      </c>
      <c r="B361" s="11" t="s">
        <v>19</v>
      </c>
      <c r="C361" s="11" t="s">
        <v>12</v>
      </c>
      <c r="D361" s="12" t="s">
        <v>14</v>
      </c>
      <c r="E361" s="13">
        <v>1098.36</v>
      </c>
      <c r="H361" s="27" t="s">
        <v>719</v>
      </c>
      <c r="I361" s="13">
        <v>1098.36</v>
      </c>
      <c r="J361" s="27">
        <v>7</v>
      </c>
    </row>
    <row r="362" ht="21" customHeight="1" spans="1:10">
      <c r="A362" s="11" t="s">
        <v>329</v>
      </c>
      <c r="B362" s="11" t="s">
        <v>19</v>
      </c>
      <c r="C362" s="11" t="s">
        <v>15</v>
      </c>
      <c r="D362" s="12" t="s">
        <v>16</v>
      </c>
      <c r="E362" s="13">
        <v>85.5</v>
      </c>
      <c r="H362" s="27" t="s">
        <v>720</v>
      </c>
      <c r="I362" s="13">
        <v>85.5</v>
      </c>
      <c r="J362" s="27">
        <v>7</v>
      </c>
    </row>
    <row r="363" ht="21" customHeight="1" spans="1:10">
      <c r="A363" s="5" t="s">
        <v>329</v>
      </c>
      <c r="B363" s="5" t="s">
        <v>35</v>
      </c>
      <c r="C363" s="5"/>
      <c r="D363" s="10" t="s">
        <v>338</v>
      </c>
      <c r="E363" s="9">
        <v>841.76</v>
      </c>
      <c r="H363" s="27" t="s">
        <v>727</v>
      </c>
      <c r="I363" s="9">
        <v>841.76</v>
      </c>
      <c r="J363" s="27">
        <v>5</v>
      </c>
    </row>
    <row r="364" ht="21" customHeight="1" spans="1:10">
      <c r="A364" s="11" t="s">
        <v>329</v>
      </c>
      <c r="B364" s="11" t="s">
        <v>35</v>
      </c>
      <c r="C364" s="11" t="s">
        <v>12</v>
      </c>
      <c r="D364" s="12" t="s">
        <v>14</v>
      </c>
      <c r="E364" s="13">
        <v>647.3</v>
      </c>
      <c r="H364" s="27" t="s">
        <v>728</v>
      </c>
      <c r="I364" s="13">
        <v>647.3</v>
      </c>
      <c r="J364" s="27">
        <v>7</v>
      </c>
    </row>
    <row r="365" ht="21" customHeight="1" spans="1:10">
      <c r="A365" s="11" t="s">
        <v>329</v>
      </c>
      <c r="B365" s="11" t="s">
        <v>35</v>
      </c>
      <c r="C365" s="11" t="s">
        <v>15</v>
      </c>
      <c r="D365" s="12" t="s">
        <v>16</v>
      </c>
      <c r="E365" s="13">
        <v>194.46</v>
      </c>
      <c r="H365" s="27" t="s">
        <v>729</v>
      </c>
      <c r="I365" s="13">
        <v>194.46</v>
      </c>
      <c r="J365" s="27">
        <v>7</v>
      </c>
    </row>
    <row r="366" ht="21" customHeight="1" spans="1:10">
      <c r="A366" s="5" t="s">
        <v>329</v>
      </c>
      <c r="B366" s="5" t="s">
        <v>21</v>
      </c>
      <c r="C366" s="5"/>
      <c r="D366" s="10" t="s">
        <v>339</v>
      </c>
      <c r="E366" s="9">
        <v>3313.4</v>
      </c>
      <c r="H366" s="27" t="s">
        <v>734</v>
      </c>
      <c r="I366" s="9">
        <v>3313.4</v>
      </c>
      <c r="J366" s="27">
        <v>5</v>
      </c>
    </row>
    <row r="367" ht="21" customHeight="1" spans="1:10">
      <c r="A367" s="11" t="s">
        <v>329</v>
      </c>
      <c r="B367" s="11" t="s">
        <v>21</v>
      </c>
      <c r="C367" s="11" t="s">
        <v>46</v>
      </c>
      <c r="D367" s="12" t="s">
        <v>340</v>
      </c>
      <c r="E367" s="13">
        <v>3313.4</v>
      </c>
      <c r="H367" s="27" t="s">
        <v>735</v>
      </c>
      <c r="I367" s="13">
        <v>3313.4</v>
      </c>
      <c r="J367" s="27">
        <v>7</v>
      </c>
    </row>
    <row r="368" ht="21" customHeight="1" spans="1:10">
      <c r="A368" s="5" t="s">
        <v>329</v>
      </c>
      <c r="B368" s="5" t="s">
        <v>46</v>
      </c>
      <c r="C368" s="5"/>
      <c r="D368" s="10" t="s">
        <v>341</v>
      </c>
      <c r="E368" s="9">
        <v>243612.54</v>
      </c>
      <c r="H368" s="27" t="s">
        <v>721</v>
      </c>
      <c r="I368" s="9">
        <v>243612.54</v>
      </c>
      <c r="J368" s="27">
        <v>5</v>
      </c>
    </row>
    <row r="369" ht="21" customHeight="1" spans="1:10">
      <c r="A369" s="11" t="s">
        <v>329</v>
      </c>
      <c r="B369" s="11" t="s">
        <v>46</v>
      </c>
      <c r="C369" s="11" t="s">
        <v>46</v>
      </c>
      <c r="D369" s="12" t="s">
        <v>342</v>
      </c>
      <c r="E369" s="13">
        <v>243612.54</v>
      </c>
      <c r="G369" s="27">
        <v>231619</v>
      </c>
      <c r="H369" s="27" t="s">
        <v>722</v>
      </c>
      <c r="I369" s="13">
        <v>243612.54</v>
      </c>
      <c r="J369" s="27">
        <v>7</v>
      </c>
    </row>
    <row r="370" ht="21" customHeight="1" spans="1:10">
      <c r="A370" s="5" t="s">
        <v>343</v>
      </c>
      <c r="B370" s="5"/>
      <c r="C370" s="5"/>
      <c r="D370" s="10" t="s">
        <v>344</v>
      </c>
      <c r="E370" s="9">
        <v>1102.13</v>
      </c>
      <c r="F370" s="29">
        <v>1102.13</v>
      </c>
      <c r="H370" s="27" t="s">
        <v>343</v>
      </c>
      <c r="I370" s="9">
        <v>1102.13</v>
      </c>
      <c r="J370" s="27">
        <v>3</v>
      </c>
    </row>
    <row r="371" ht="21" customHeight="1" spans="1:10">
      <c r="A371" s="5" t="s">
        <v>343</v>
      </c>
      <c r="B371" s="5" t="s">
        <v>15</v>
      </c>
      <c r="C371" s="5"/>
      <c r="D371" s="10" t="s">
        <v>345</v>
      </c>
      <c r="E371" s="9">
        <v>1102.13</v>
      </c>
      <c r="H371" s="27" t="s">
        <v>760</v>
      </c>
      <c r="I371" s="9">
        <v>1102.13</v>
      </c>
      <c r="J371" s="27">
        <v>5</v>
      </c>
    </row>
    <row r="372" ht="21" customHeight="1" spans="1:10">
      <c r="A372" s="11" t="s">
        <v>343</v>
      </c>
      <c r="B372" s="11" t="s">
        <v>15</v>
      </c>
      <c r="C372" s="11" t="s">
        <v>12</v>
      </c>
      <c r="D372" s="12" t="s">
        <v>14</v>
      </c>
      <c r="E372" s="13">
        <v>841.6</v>
      </c>
      <c r="H372" s="27" t="s">
        <v>761</v>
      </c>
      <c r="I372" s="13">
        <v>841.6</v>
      </c>
      <c r="J372" s="27">
        <v>7</v>
      </c>
    </row>
    <row r="373" ht="21" customHeight="1" spans="1:10">
      <c r="A373" s="11" t="s">
        <v>343</v>
      </c>
      <c r="B373" s="11" t="s">
        <v>15</v>
      </c>
      <c r="C373" s="11" t="s">
        <v>15</v>
      </c>
      <c r="D373" s="12" t="s">
        <v>16</v>
      </c>
      <c r="E373" s="13">
        <v>30.4</v>
      </c>
      <c r="H373" s="27" t="s">
        <v>762</v>
      </c>
      <c r="I373" s="13">
        <v>30.4</v>
      </c>
      <c r="J373" s="27">
        <v>7</v>
      </c>
    </row>
    <row r="374" ht="21" customHeight="1" spans="1:10">
      <c r="A374" s="11" t="s">
        <v>343</v>
      </c>
      <c r="B374" s="11" t="s">
        <v>15</v>
      </c>
      <c r="C374" s="11" t="s">
        <v>29</v>
      </c>
      <c r="D374" s="12" t="s">
        <v>30</v>
      </c>
      <c r="E374" s="13">
        <v>220.13</v>
      </c>
      <c r="H374" s="27" t="s">
        <v>763</v>
      </c>
      <c r="I374" s="13">
        <v>220.13</v>
      </c>
      <c r="J374" s="27">
        <v>7</v>
      </c>
    </row>
    <row r="375" ht="21" customHeight="1" spans="1:10">
      <c r="A375" s="11" t="s">
        <v>343</v>
      </c>
      <c r="B375" s="11" t="s">
        <v>15</v>
      </c>
      <c r="C375" s="11" t="s">
        <v>46</v>
      </c>
      <c r="D375" s="12" t="s">
        <v>346</v>
      </c>
      <c r="E375" s="13">
        <v>10</v>
      </c>
      <c r="H375" s="27" t="s">
        <v>764</v>
      </c>
      <c r="I375" s="13">
        <v>10</v>
      </c>
      <c r="J375" s="27">
        <v>7</v>
      </c>
    </row>
    <row r="376" ht="21" customHeight="1" spans="1:10">
      <c r="A376" s="5" t="s">
        <v>347</v>
      </c>
      <c r="B376" s="5"/>
      <c r="C376" s="5"/>
      <c r="D376" s="10" t="s">
        <v>348</v>
      </c>
      <c r="E376" s="9">
        <v>160</v>
      </c>
      <c r="F376" s="29">
        <v>160</v>
      </c>
      <c r="H376" s="27" t="s">
        <v>347</v>
      </c>
      <c r="I376" s="9">
        <v>160</v>
      </c>
      <c r="J376" s="27">
        <v>3</v>
      </c>
    </row>
    <row r="377" ht="21" customHeight="1" spans="1:10">
      <c r="A377" s="5" t="s">
        <v>347</v>
      </c>
      <c r="B377" s="5" t="s">
        <v>25</v>
      </c>
      <c r="C377" s="5"/>
      <c r="D377" s="10" t="s">
        <v>349</v>
      </c>
      <c r="E377" s="9">
        <v>160</v>
      </c>
      <c r="H377" s="27" t="s">
        <v>789</v>
      </c>
      <c r="I377" s="9">
        <v>160</v>
      </c>
      <c r="J377" s="27">
        <v>5</v>
      </c>
    </row>
    <row r="378" ht="21" customHeight="1" spans="1:10">
      <c r="A378" s="11" t="s">
        <v>347</v>
      </c>
      <c r="B378" s="11" t="s">
        <v>25</v>
      </c>
      <c r="C378" s="11" t="s">
        <v>46</v>
      </c>
      <c r="D378" s="12" t="s">
        <v>350</v>
      </c>
      <c r="E378" s="13">
        <v>160</v>
      </c>
      <c r="H378" s="27" t="s">
        <v>790</v>
      </c>
      <c r="I378" s="13">
        <v>160</v>
      </c>
      <c r="J378" s="27">
        <v>7</v>
      </c>
    </row>
    <row r="379" ht="21" customHeight="1" spans="1:10">
      <c r="A379" s="5" t="s">
        <v>351</v>
      </c>
      <c r="B379" s="5"/>
      <c r="C379" s="5"/>
      <c r="D379" s="10" t="s">
        <v>352</v>
      </c>
      <c r="E379" s="9">
        <v>14938.61</v>
      </c>
      <c r="F379" s="29">
        <v>14938.61</v>
      </c>
      <c r="H379" s="27" t="s">
        <v>351</v>
      </c>
      <c r="I379" s="9">
        <v>14938.61</v>
      </c>
      <c r="J379" s="27">
        <v>3</v>
      </c>
    </row>
    <row r="380" ht="21" customHeight="1" spans="1:10">
      <c r="A380" s="5" t="s">
        <v>351</v>
      </c>
      <c r="B380" s="5" t="s">
        <v>12</v>
      </c>
      <c r="C380" s="5"/>
      <c r="D380" s="10" t="s">
        <v>353</v>
      </c>
      <c r="E380" s="9">
        <v>12458.61</v>
      </c>
      <c r="H380" s="27" t="s">
        <v>714</v>
      </c>
      <c r="I380" s="9">
        <v>12458.61</v>
      </c>
      <c r="J380" s="27">
        <v>5</v>
      </c>
    </row>
    <row r="381" ht="21" customHeight="1" spans="1:10">
      <c r="A381" s="11" t="s">
        <v>351</v>
      </c>
      <c r="B381" s="11" t="s">
        <v>12</v>
      </c>
      <c r="C381" s="11" t="s">
        <v>12</v>
      </c>
      <c r="D381" s="12" t="s">
        <v>14</v>
      </c>
      <c r="E381" s="13">
        <v>7711.57</v>
      </c>
      <c r="H381" s="27" t="s">
        <v>715</v>
      </c>
      <c r="I381" s="13">
        <v>7711.57</v>
      </c>
      <c r="J381" s="27">
        <v>7</v>
      </c>
    </row>
    <row r="382" ht="21" customHeight="1" spans="1:10">
      <c r="A382" s="11" t="s">
        <v>351</v>
      </c>
      <c r="B382" s="11" t="s">
        <v>12</v>
      </c>
      <c r="C382" s="11" t="s">
        <v>21</v>
      </c>
      <c r="D382" s="12" t="s">
        <v>354</v>
      </c>
      <c r="E382" s="13">
        <v>2583.84</v>
      </c>
      <c r="H382" s="27" t="s">
        <v>716</v>
      </c>
      <c r="I382" s="13">
        <v>2583.84</v>
      </c>
      <c r="J382" s="27">
        <v>7</v>
      </c>
    </row>
    <row r="383" ht="21" customHeight="1" spans="1:10">
      <c r="A383" s="11" t="s">
        <v>351</v>
      </c>
      <c r="B383" s="11" t="s">
        <v>12</v>
      </c>
      <c r="C383" s="11" t="s">
        <v>286</v>
      </c>
      <c r="D383" s="12" t="s">
        <v>355</v>
      </c>
      <c r="E383" s="13">
        <v>2163.2</v>
      </c>
      <c r="H383" s="27" t="s">
        <v>717</v>
      </c>
      <c r="I383" s="13">
        <v>2163.2</v>
      </c>
      <c r="J383" s="27">
        <v>7</v>
      </c>
    </row>
    <row r="384" ht="21" customHeight="1" spans="1:10">
      <c r="A384" s="5" t="s">
        <v>351</v>
      </c>
      <c r="B384" s="5" t="s">
        <v>19</v>
      </c>
      <c r="C384" s="5"/>
      <c r="D384" s="10" t="s">
        <v>356</v>
      </c>
      <c r="E384" s="9">
        <v>680</v>
      </c>
      <c r="H384" s="27" t="s">
        <v>710</v>
      </c>
      <c r="I384" s="9">
        <v>680</v>
      </c>
      <c r="J384" s="27">
        <v>5</v>
      </c>
    </row>
    <row r="385" ht="21" customHeight="1" spans="1:10">
      <c r="A385" s="11" t="s">
        <v>351</v>
      </c>
      <c r="B385" s="11" t="s">
        <v>19</v>
      </c>
      <c r="C385" s="11" t="s">
        <v>12</v>
      </c>
      <c r="D385" s="12" t="s">
        <v>14</v>
      </c>
      <c r="E385" s="13">
        <v>600</v>
      </c>
      <c r="H385" s="27" t="s">
        <v>711</v>
      </c>
      <c r="I385" s="13">
        <v>600</v>
      </c>
      <c r="J385" s="27">
        <v>7</v>
      </c>
    </row>
    <row r="386" ht="21" customHeight="1" spans="1:10">
      <c r="A386" s="11" t="s">
        <v>351</v>
      </c>
      <c r="B386" s="11" t="s">
        <v>19</v>
      </c>
      <c r="C386" s="11" t="s">
        <v>15</v>
      </c>
      <c r="D386" s="12" t="s">
        <v>16</v>
      </c>
      <c r="E386" s="13">
        <v>50</v>
      </c>
      <c r="H386" s="27" t="s">
        <v>712</v>
      </c>
      <c r="I386" s="13">
        <v>50</v>
      </c>
      <c r="J386" s="27">
        <v>7</v>
      </c>
    </row>
    <row r="387" ht="21" customHeight="1" spans="1:10">
      <c r="A387" s="11" t="s">
        <v>351</v>
      </c>
      <c r="B387" s="11" t="s">
        <v>19</v>
      </c>
      <c r="C387" s="11" t="s">
        <v>87</v>
      </c>
      <c r="D387" s="12" t="s">
        <v>357</v>
      </c>
      <c r="E387" s="13">
        <v>30</v>
      </c>
      <c r="H387" s="27" t="s">
        <v>713</v>
      </c>
      <c r="I387" s="13">
        <v>30</v>
      </c>
      <c r="J387" s="27">
        <v>7</v>
      </c>
    </row>
    <row r="388" ht="21" customHeight="1" spans="1:10">
      <c r="A388" s="5" t="s">
        <v>351</v>
      </c>
      <c r="B388" s="5" t="s">
        <v>46</v>
      </c>
      <c r="C388" s="5"/>
      <c r="D388" s="10" t="s">
        <v>397</v>
      </c>
      <c r="E388" s="9">
        <v>1800</v>
      </c>
      <c r="H388" s="27" t="s">
        <v>797</v>
      </c>
      <c r="I388" s="9">
        <v>1800</v>
      </c>
      <c r="J388" s="27">
        <v>5</v>
      </c>
    </row>
    <row r="389" ht="21" customHeight="1" spans="1:10">
      <c r="A389" s="11" t="s">
        <v>351</v>
      </c>
      <c r="B389" s="11" t="s">
        <v>46</v>
      </c>
      <c r="C389" s="11" t="s">
        <v>46</v>
      </c>
      <c r="D389" s="12" t="s">
        <v>398</v>
      </c>
      <c r="E389" s="13">
        <v>1800</v>
      </c>
      <c r="H389" s="27" t="s">
        <v>798</v>
      </c>
      <c r="I389" s="13">
        <v>1800</v>
      </c>
      <c r="J389" s="27">
        <v>7</v>
      </c>
    </row>
    <row r="390" ht="21" customHeight="1" spans="1:10">
      <c r="A390" s="5" t="s">
        <v>358</v>
      </c>
      <c r="B390" s="5"/>
      <c r="C390" s="5"/>
      <c r="D390" s="10" t="s">
        <v>359</v>
      </c>
      <c r="E390" s="9">
        <v>23199.4</v>
      </c>
      <c r="F390" s="29">
        <v>23199.4</v>
      </c>
      <c r="H390" s="27" t="s">
        <v>358</v>
      </c>
      <c r="I390" s="9">
        <v>23199.4</v>
      </c>
      <c r="J390" s="27">
        <v>3</v>
      </c>
    </row>
    <row r="391" ht="21" customHeight="1" spans="1:10">
      <c r="A391" s="5" t="s">
        <v>358</v>
      </c>
      <c r="B391" s="5" t="s">
        <v>12</v>
      </c>
      <c r="C391" s="5"/>
      <c r="D391" s="10" t="s">
        <v>360</v>
      </c>
      <c r="E391" s="9">
        <v>3823.66</v>
      </c>
      <c r="H391" s="27" t="s">
        <v>588</v>
      </c>
      <c r="I391" s="9">
        <v>3823.66</v>
      </c>
      <c r="J391" s="27">
        <v>5</v>
      </c>
    </row>
    <row r="392" ht="21" customHeight="1" spans="1:10">
      <c r="A392" s="11" t="s">
        <v>358</v>
      </c>
      <c r="B392" s="11" t="s">
        <v>12</v>
      </c>
      <c r="C392" s="11" t="s">
        <v>46</v>
      </c>
      <c r="D392" s="12" t="s">
        <v>361</v>
      </c>
      <c r="E392" s="13">
        <v>3823.66</v>
      </c>
      <c r="H392" s="27" t="s">
        <v>589</v>
      </c>
      <c r="I392" s="13">
        <v>3823.66</v>
      </c>
      <c r="J392" s="27">
        <v>7</v>
      </c>
    </row>
    <row r="393" ht="21" customHeight="1" spans="1:10">
      <c r="A393" s="5" t="s">
        <v>358</v>
      </c>
      <c r="B393" s="5" t="s">
        <v>15</v>
      </c>
      <c r="C393" s="5"/>
      <c r="D393" s="10" t="s">
        <v>362</v>
      </c>
      <c r="E393" s="9">
        <v>15911.49</v>
      </c>
      <c r="H393" s="27" t="s">
        <v>586</v>
      </c>
      <c r="I393" s="9">
        <v>15911.49</v>
      </c>
      <c r="J393" s="27">
        <v>5</v>
      </c>
    </row>
    <row r="394" ht="21" customHeight="1" spans="1:10">
      <c r="A394" s="11" t="s">
        <v>358</v>
      </c>
      <c r="B394" s="11" t="s">
        <v>15</v>
      </c>
      <c r="C394" s="11" t="s">
        <v>12</v>
      </c>
      <c r="D394" s="12" t="s">
        <v>363</v>
      </c>
      <c r="E394" s="13">
        <v>15911.49</v>
      </c>
      <c r="H394" s="27" t="s">
        <v>587</v>
      </c>
      <c r="I394" s="13">
        <v>15911.49</v>
      </c>
      <c r="J394" s="27">
        <v>7</v>
      </c>
    </row>
    <row r="395" ht="21" customHeight="1" spans="1:10">
      <c r="A395" s="5" t="s">
        <v>358</v>
      </c>
      <c r="B395" s="5" t="s">
        <v>25</v>
      </c>
      <c r="C395" s="5"/>
      <c r="D395" s="10" t="s">
        <v>364</v>
      </c>
      <c r="E395" s="9">
        <v>3464.25</v>
      </c>
      <c r="H395" s="27" t="s">
        <v>590</v>
      </c>
      <c r="I395" s="9">
        <v>3464.25</v>
      </c>
      <c r="J395" s="27">
        <v>5</v>
      </c>
    </row>
    <row r="396" ht="21" customHeight="1" spans="1:10">
      <c r="A396" s="11" t="s">
        <v>358</v>
      </c>
      <c r="B396" s="11" t="s">
        <v>25</v>
      </c>
      <c r="C396" s="11" t="s">
        <v>15</v>
      </c>
      <c r="D396" s="12" t="s">
        <v>365</v>
      </c>
      <c r="E396" s="13">
        <v>3464.25</v>
      </c>
      <c r="H396" s="27" t="s">
        <v>591</v>
      </c>
      <c r="I396" s="13">
        <v>3464.25</v>
      </c>
      <c r="J396" s="27">
        <v>7</v>
      </c>
    </row>
    <row r="397" ht="21" customHeight="1" spans="1:10">
      <c r="A397" s="5" t="s">
        <v>366</v>
      </c>
      <c r="B397" s="5"/>
      <c r="C397" s="5"/>
      <c r="D397" s="10" t="s">
        <v>367</v>
      </c>
      <c r="E397" s="9">
        <v>488.24</v>
      </c>
      <c r="F397" s="29">
        <v>488.24</v>
      </c>
      <c r="H397" s="27" t="s">
        <v>366</v>
      </c>
      <c r="I397" s="9">
        <v>488.24</v>
      </c>
      <c r="J397" s="27">
        <v>3</v>
      </c>
    </row>
    <row r="398" ht="21" customHeight="1" spans="1:10">
      <c r="A398" s="5" t="s">
        <v>366</v>
      </c>
      <c r="B398" s="5" t="s">
        <v>12</v>
      </c>
      <c r="C398" s="5"/>
      <c r="D398" s="10" t="s">
        <v>368</v>
      </c>
      <c r="E398" s="9">
        <v>449.84</v>
      </c>
      <c r="H398" s="27" t="s">
        <v>765</v>
      </c>
      <c r="I398" s="9">
        <v>449.84</v>
      </c>
      <c r="J398" s="27">
        <v>5</v>
      </c>
    </row>
    <row r="399" ht="21" customHeight="1" spans="1:10">
      <c r="A399" s="11" t="s">
        <v>366</v>
      </c>
      <c r="B399" s="11" t="s">
        <v>12</v>
      </c>
      <c r="C399" s="11" t="s">
        <v>15</v>
      </c>
      <c r="D399" s="12" t="s">
        <v>16</v>
      </c>
      <c r="E399" s="13">
        <v>65</v>
      </c>
      <c r="H399" s="27" t="s">
        <v>766</v>
      </c>
      <c r="I399" s="13">
        <v>65</v>
      </c>
      <c r="J399" s="27">
        <v>7</v>
      </c>
    </row>
    <row r="400" ht="21" customHeight="1" spans="1:10">
      <c r="A400" s="11" t="s">
        <v>366</v>
      </c>
      <c r="B400" s="11" t="s">
        <v>12</v>
      </c>
      <c r="C400" s="11" t="s">
        <v>29</v>
      </c>
      <c r="D400" s="12" t="s">
        <v>30</v>
      </c>
      <c r="E400" s="13">
        <v>384.84</v>
      </c>
      <c r="H400" s="27" t="s">
        <v>767</v>
      </c>
      <c r="I400" s="13">
        <v>384.84</v>
      </c>
      <c r="J400" s="27">
        <v>7</v>
      </c>
    </row>
    <row r="401" ht="21" customHeight="1" spans="1:10">
      <c r="A401" s="5" t="s">
        <v>366</v>
      </c>
      <c r="B401" s="5" t="s">
        <v>19</v>
      </c>
      <c r="C401" s="5"/>
      <c r="D401" s="10" t="s">
        <v>369</v>
      </c>
      <c r="E401" s="9">
        <v>38.4</v>
      </c>
      <c r="H401" s="27" t="s">
        <v>768</v>
      </c>
      <c r="I401" s="9">
        <v>38.4</v>
      </c>
      <c r="J401" s="27">
        <v>5</v>
      </c>
    </row>
    <row r="402" ht="21" customHeight="1" spans="1:10">
      <c r="A402" s="11" t="s">
        <v>366</v>
      </c>
      <c r="B402" s="11" t="s">
        <v>19</v>
      </c>
      <c r="C402" s="11" t="s">
        <v>25</v>
      </c>
      <c r="D402" s="12" t="s">
        <v>370</v>
      </c>
      <c r="E402" s="13">
        <v>38.4</v>
      </c>
      <c r="H402" s="27" t="s">
        <v>769</v>
      </c>
      <c r="I402" s="13">
        <v>38.4</v>
      </c>
      <c r="J402" s="27">
        <v>7</v>
      </c>
    </row>
    <row r="403" ht="21" customHeight="1" spans="1:10">
      <c r="A403" s="5" t="s">
        <v>371</v>
      </c>
      <c r="B403" s="5"/>
      <c r="C403" s="5"/>
      <c r="D403" s="10" t="s">
        <v>372</v>
      </c>
      <c r="E403" s="9">
        <v>9954.95</v>
      </c>
      <c r="F403" s="29">
        <v>9954.95</v>
      </c>
      <c r="H403" s="27" t="s">
        <v>371</v>
      </c>
      <c r="I403" s="9">
        <v>9954.95</v>
      </c>
      <c r="J403" s="27">
        <v>3</v>
      </c>
    </row>
    <row r="404" ht="21" customHeight="1" spans="1:10">
      <c r="A404" s="5" t="s">
        <v>371</v>
      </c>
      <c r="B404" s="5" t="s">
        <v>12</v>
      </c>
      <c r="C404" s="5"/>
      <c r="D404" s="10" t="s">
        <v>373</v>
      </c>
      <c r="E404" s="9">
        <v>2736.27</v>
      </c>
      <c r="H404" s="27" t="s">
        <v>748</v>
      </c>
      <c r="I404" s="9">
        <v>2736.27</v>
      </c>
      <c r="J404" s="27">
        <v>5</v>
      </c>
    </row>
    <row r="405" ht="21" customHeight="1" spans="1:10">
      <c r="A405" s="11" t="s">
        <v>371</v>
      </c>
      <c r="B405" s="11" t="s">
        <v>12</v>
      </c>
      <c r="C405" s="11" t="s">
        <v>12</v>
      </c>
      <c r="D405" s="12" t="s">
        <v>14</v>
      </c>
      <c r="E405" s="13">
        <v>1754.88</v>
      </c>
      <c r="H405" s="27" t="s">
        <v>749</v>
      </c>
      <c r="I405" s="13">
        <v>1754.88</v>
      </c>
      <c r="J405" s="27">
        <v>7</v>
      </c>
    </row>
    <row r="406" ht="21" customHeight="1" spans="1:10">
      <c r="A406" s="11" t="s">
        <v>371</v>
      </c>
      <c r="B406" s="11" t="s">
        <v>12</v>
      </c>
      <c r="C406" s="11" t="s">
        <v>38</v>
      </c>
      <c r="D406" s="12" t="s">
        <v>374</v>
      </c>
      <c r="E406" s="13">
        <v>65</v>
      </c>
      <c r="H406" s="27" t="s">
        <v>750</v>
      </c>
      <c r="I406" s="13">
        <v>65</v>
      </c>
      <c r="J406" s="27">
        <v>7</v>
      </c>
    </row>
    <row r="407" ht="21" customHeight="1" spans="1:10">
      <c r="A407" s="11" t="s">
        <v>371</v>
      </c>
      <c r="B407" s="11" t="s">
        <v>12</v>
      </c>
      <c r="C407" s="11" t="s">
        <v>29</v>
      </c>
      <c r="D407" s="12" t="s">
        <v>30</v>
      </c>
      <c r="E407" s="13">
        <v>788.98</v>
      </c>
      <c r="H407" s="27" t="s">
        <v>751</v>
      </c>
      <c r="I407" s="13">
        <v>788.98</v>
      </c>
      <c r="J407" s="27">
        <v>7</v>
      </c>
    </row>
    <row r="408" ht="21" customHeight="1" spans="1:10">
      <c r="A408" s="11" t="s">
        <v>371</v>
      </c>
      <c r="B408" s="11" t="s">
        <v>12</v>
      </c>
      <c r="C408" s="11" t="s">
        <v>46</v>
      </c>
      <c r="D408" s="12" t="s">
        <v>375</v>
      </c>
      <c r="E408" s="13">
        <v>127.41</v>
      </c>
      <c r="H408" s="27" t="s">
        <v>752</v>
      </c>
      <c r="I408" s="13">
        <v>127.41</v>
      </c>
      <c r="J408" s="27">
        <v>7</v>
      </c>
    </row>
    <row r="409" ht="21" customHeight="1" spans="1:10">
      <c r="A409" s="5" t="s">
        <v>371</v>
      </c>
      <c r="B409" s="5" t="s">
        <v>15</v>
      </c>
      <c r="C409" s="5"/>
      <c r="D409" s="10" t="s">
        <v>376</v>
      </c>
      <c r="E409" s="9">
        <v>5656.09</v>
      </c>
      <c r="H409" s="27" t="s">
        <v>756</v>
      </c>
      <c r="I409" s="9">
        <v>5656.09</v>
      </c>
      <c r="J409" s="27">
        <v>5</v>
      </c>
    </row>
    <row r="410" ht="21" customHeight="1" spans="1:10">
      <c r="A410" s="11" t="s">
        <v>371</v>
      </c>
      <c r="B410" s="11" t="s">
        <v>15</v>
      </c>
      <c r="C410" s="11" t="s">
        <v>12</v>
      </c>
      <c r="D410" s="12" t="s">
        <v>14</v>
      </c>
      <c r="E410" s="13">
        <v>5656.09</v>
      </c>
      <c r="H410" s="27" t="s">
        <v>757</v>
      </c>
      <c r="I410" s="13">
        <v>5656.09</v>
      </c>
      <c r="J410" s="27">
        <v>7</v>
      </c>
    </row>
    <row r="411" ht="21" customHeight="1" spans="1:10">
      <c r="A411" s="5" t="s">
        <v>371</v>
      </c>
      <c r="B411" s="5" t="s">
        <v>19</v>
      </c>
      <c r="C411" s="5"/>
      <c r="D411" s="10" t="s">
        <v>377</v>
      </c>
      <c r="E411" s="9">
        <v>132.59</v>
      </c>
      <c r="H411" s="27" t="s">
        <v>753</v>
      </c>
      <c r="I411" s="9">
        <v>132.59</v>
      </c>
      <c r="J411" s="27">
        <v>5</v>
      </c>
    </row>
    <row r="412" ht="21" customHeight="1" spans="1:10">
      <c r="A412" s="11" t="s">
        <v>371</v>
      </c>
      <c r="B412" s="11" t="s">
        <v>19</v>
      </c>
      <c r="C412" s="11" t="s">
        <v>12</v>
      </c>
      <c r="D412" s="12" t="s">
        <v>14</v>
      </c>
      <c r="E412" s="13">
        <v>117.39</v>
      </c>
      <c r="H412" s="27" t="s">
        <v>754</v>
      </c>
      <c r="I412" s="13">
        <v>117.39</v>
      </c>
      <c r="J412" s="27">
        <v>7</v>
      </c>
    </row>
    <row r="413" ht="21" customHeight="1" spans="1:10">
      <c r="A413" s="11" t="s">
        <v>371</v>
      </c>
      <c r="B413" s="11" t="s">
        <v>19</v>
      </c>
      <c r="C413" s="11" t="s">
        <v>17</v>
      </c>
      <c r="D413" s="12" t="s">
        <v>378</v>
      </c>
      <c r="E413" s="13">
        <v>15.2</v>
      </c>
      <c r="H413" s="27" t="s">
        <v>755</v>
      </c>
      <c r="I413" s="13">
        <v>15.2</v>
      </c>
      <c r="J413" s="27">
        <v>7</v>
      </c>
    </row>
    <row r="414" ht="21" customHeight="1" spans="1:10">
      <c r="A414" s="5" t="s">
        <v>371</v>
      </c>
      <c r="B414" s="5" t="s">
        <v>46</v>
      </c>
      <c r="C414" s="5"/>
      <c r="D414" s="10" t="s">
        <v>379</v>
      </c>
      <c r="E414" s="9">
        <v>1430</v>
      </c>
      <c r="H414" s="27" t="s">
        <v>758</v>
      </c>
      <c r="I414" s="9">
        <v>1430</v>
      </c>
      <c r="J414" s="27">
        <v>5</v>
      </c>
    </row>
    <row r="415" ht="21" customHeight="1" spans="1:10">
      <c r="A415" s="11" t="s">
        <v>371</v>
      </c>
      <c r="B415" s="11" t="s">
        <v>46</v>
      </c>
      <c r="C415" s="11" t="s">
        <v>46</v>
      </c>
      <c r="D415" s="12" t="s">
        <v>380</v>
      </c>
      <c r="E415" s="13">
        <v>1430</v>
      </c>
      <c r="H415" s="27" t="s">
        <v>759</v>
      </c>
      <c r="I415" s="13">
        <v>1430</v>
      </c>
      <c r="J415" s="27">
        <v>7</v>
      </c>
    </row>
    <row r="416" ht="21" customHeight="1" spans="1:10">
      <c r="A416" s="5" t="s">
        <v>381</v>
      </c>
      <c r="B416" s="5"/>
      <c r="C416" s="5"/>
      <c r="D416" s="10" t="s">
        <v>382</v>
      </c>
      <c r="E416" s="9">
        <v>20000</v>
      </c>
      <c r="F416" s="29">
        <v>20000</v>
      </c>
      <c r="H416" s="27" t="s">
        <v>381</v>
      </c>
      <c r="I416" s="9">
        <v>20000</v>
      </c>
      <c r="J416" s="27">
        <v>3</v>
      </c>
    </row>
    <row r="417" ht="21" customHeight="1" spans="1:256">
      <c r="A417" s="11" t="s">
        <v>381</v>
      </c>
      <c r="B417" s="11"/>
      <c r="C417" s="11"/>
      <c r="D417" s="12" t="s">
        <v>399</v>
      </c>
      <c r="E417" s="13">
        <v>20000</v>
      </c>
      <c r="F417" s="29">
        <v>587.59</v>
      </c>
      <c r="G417" s="27"/>
      <c r="H417" s="27" t="s">
        <v>381</v>
      </c>
      <c r="I417" s="13">
        <v>20000</v>
      </c>
      <c r="J417" s="27">
        <v>3</v>
      </c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  <c r="BO417" s="27"/>
      <c r="BP417" s="27"/>
      <c r="BQ417" s="27"/>
      <c r="BR417" s="27"/>
      <c r="BS417" s="27"/>
      <c r="BT417" s="27"/>
      <c r="BU417" s="27"/>
      <c r="BV417" s="27"/>
      <c r="BW417" s="27"/>
      <c r="BX417" s="27"/>
      <c r="BY417" s="27"/>
      <c r="BZ417" s="27"/>
      <c r="CA417" s="27"/>
      <c r="CB417" s="27"/>
      <c r="CC417" s="27"/>
      <c r="CD417" s="27"/>
      <c r="CE417" s="27"/>
      <c r="CF417" s="27"/>
      <c r="CG417" s="27"/>
      <c r="CH417" s="27"/>
      <c r="CI417" s="27"/>
      <c r="CJ417" s="27"/>
      <c r="CK417" s="27"/>
      <c r="CL417" s="27"/>
      <c r="CM417" s="27"/>
      <c r="CN417" s="27"/>
      <c r="CO417" s="27"/>
      <c r="CP417" s="27"/>
      <c r="CQ417" s="27"/>
      <c r="CR417" s="27"/>
      <c r="CS417" s="27"/>
      <c r="CT417" s="27"/>
      <c r="CU417" s="27"/>
      <c r="CV417" s="27"/>
      <c r="CW417" s="27"/>
      <c r="CX417" s="27"/>
      <c r="CY417" s="27"/>
      <c r="CZ417" s="27"/>
      <c r="DA417" s="27"/>
      <c r="DB417" s="27"/>
      <c r="DC417" s="27"/>
      <c r="DD417" s="27"/>
      <c r="DE417" s="27"/>
      <c r="DF417" s="27"/>
      <c r="DG417" s="27"/>
      <c r="DH417" s="27"/>
      <c r="DI417" s="27"/>
      <c r="DJ417" s="27"/>
      <c r="DK417" s="27"/>
      <c r="DL417" s="27"/>
      <c r="DM417" s="27"/>
      <c r="DN417" s="27"/>
      <c r="DO417" s="27"/>
      <c r="DP417" s="27"/>
      <c r="DQ417" s="27"/>
      <c r="DR417" s="27"/>
      <c r="DS417" s="27"/>
      <c r="DT417" s="27"/>
      <c r="DU417" s="27"/>
      <c r="DV417" s="27"/>
      <c r="DW417" s="27"/>
      <c r="DX417" s="27"/>
      <c r="DY417" s="27"/>
      <c r="DZ417" s="27"/>
      <c r="EA417" s="27"/>
      <c r="EB417" s="27"/>
      <c r="EC417" s="27"/>
      <c r="ED417" s="27"/>
      <c r="EE417" s="27"/>
      <c r="EF417" s="27"/>
      <c r="EG417" s="27"/>
      <c r="EH417" s="27"/>
      <c r="EI417" s="27"/>
      <c r="EJ417" s="27"/>
      <c r="EK417" s="27"/>
      <c r="EL417" s="27"/>
      <c r="EM417" s="27"/>
      <c r="EN417" s="27"/>
      <c r="EO417" s="27"/>
      <c r="EP417" s="27"/>
      <c r="EQ417" s="27"/>
      <c r="ER417" s="27"/>
      <c r="ES417" s="27"/>
      <c r="ET417" s="27"/>
      <c r="EU417" s="27"/>
      <c r="EV417" s="27"/>
      <c r="EW417" s="27"/>
      <c r="EX417" s="27"/>
      <c r="EY417" s="27"/>
      <c r="EZ417" s="27"/>
      <c r="FA417" s="27"/>
      <c r="FB417" s="27"/>
      <c r="FC417" s="27"/>
      <c r="FD417" s="27"/>
      <c r="FE417" s="27"/>
      <c r="FF417" s="27"/>
      <c r="FG417" s="27"/>
      <c r="FH417" s="27"/>
      <c r="FI417" s="27"/>
      <c r="FJ417" s="27"/>
      <c r="FK417" s="27"/>
      <c r="FL417" s="27"/>
      <c r="FM417" s="27"/>
      <c r="FN417" s="27"/>
      <c r="FO417" s="27"/>
      <c r="FP417" s="27"/>
      <c r="FQ417" s="27"/>
      <c r="FR417" s="27"/>
      <c r="FS417" s="27"/>
      <c r="FT417" s="27"/>
      <c r="FU417" s="27"/>
      <c r="FV417" s="27"/>
      <c r="FW417" s="27"/>
      <c r="FX417" s="27"/>
      <c r="FY417" s="27"/>
      <c r="FZ417" s="27"/>
      <c r="GA417" s="27"/>
      <c r="GB417" s="27"/>
      <c r="GC417" s="27"/>
      <c r="GD417" s="27"/>
      <c r="GE417" s="27"/>
      <c r="GF417" s="27"/>
      <c r="GG417" s="27"/>
      <c r="GH417" s="27"/>
      <c r="GI417" s="27"/>
      <c r="GJ417" s="27"/>
      <c r="GK417" s="27"/>
      <c r="GL417" s="27"/>
      <c r="GM417" s="27"/>
      <c r="GN417" s="27"/>
      <c r="GO417" s="27"/>
      <c r="GP417" s="27"/>
      <c r="GQ417" s="27"/>
      <c r="GR417" s="27"/>
      <c r="GS417" s="27"/>
      <c r="GT417" s="27"/>
      <c r="GU417" s="27"/>
      <c r="GV417" s="27"/>
      <c r="GW417" s="27"/>
      <c r="GX417" s="27"/>
      <c r="GY417" s="27"/>
      <c r="GZ417" s="27"/>
      <c r="HA417" s="27"/>
      <c r="HB417" s="27"/>
      <c r="HC417" s="27"/>
      <c r="HD417" s="27"/>
      <c r="HE417" s="27"/>
      <c r="HF417" s="27"/>
      <c r="HG417" s="27"/>
      <c r="HH417" s="27"/>
      <c r="HI417" s="27"/>
      <c r="HJ417" s="27"/>
      <c r="HK417" s="27"/>
      <c r="HL417" s="27"/>
      <c r="HM417" s="27"/>
      <c r="HN417" s="27"/>
      <c r="HO417" s="27"/>
      <c r="HP417" s="27"/>
      <c r="HQ417" s="27"/>
      <c r="HR417" s="27"/>
      <c r="HS417" s="27"/>
      <c r="HT417" s="27"/>
      <c r="HU417" s="27"/>
      <c r="HV417" s="27"/>
      <c r="HW417" s="27"/>
      <c r="HX417" s="27"/>
      <c r="HY417" s="27"/>
      <c r="HZ417" s="27"/>
      <c r="IA417" s="27"/>
      <c r="IB417" s="27"/>
      <c r="IC417" s="27"/>
      <c r="ID417" s="27"/>
      <c r="IE417" s="27"/>
      <c r="IF417" s="27"/>
      <c r="IG417" s="27"/>
      <c r="IH417" s="27"/>
      <c r="II417" s="27"/>
      <c r="IJ417" s="27"/>
      <c r="IK417" s="27"/>
      <c r="IL417" s="27"/>
      <c r="IM417" s="27"/>
      <c r="IN417" s="27"/>
      <c r="IO417" s="27"/>
      <c r="IP417" s="27"/>
      <c r="IQ417" s="27"/>
      <c r="IR417" s="27"/>
      <c r="IS417" s="27"/>
      <c r="IT417" s="27"/>
      <c r="IU417" s="28"/>
      <c r="IV417" s="28"/>
    </row>
    <row r="418" ht="21" customHeight="1" spans="1:256">
      <c r="A418" s="11" t="s">
        <v>381</v>
      </c>
      <c r="B418" s="11"/>
      <c r="C418" s="11"/>
      <c r="D418" s="12" t="s">
        <v>400</v>
      </c>
      <c r="E418" s="13">
        <v>20000</v>
      </c>
      <c r="F418" s="29">
        <v>67900</v>
      </c>
      <c r="H418" s="27" t="s">
        <v>381</v>
      </c>
      <c r="I418" s="13">
        <v>20000</v>
      </c>
      <c r="J418" s="27">
        <v>3</v>
      </c>
    </row>
    <row r="419" ht="21" customHeight="1" spans="1:256">
      <c r="A419" s="5" t="s">
        <v>383</v>
      </c>
      <c r="B419" s="5"/>
      <c r="C419" s="5"/>
      <c r="D419" s="10" t="s">
        <v>384</v>
      </c>
      <c r="E419" s="9">
        <v>587.59</v>
      </c>
      <c r="H419" s="27" t="s">
        <v>383</v>
      </c>
      <c r="I419" s="9">
        <v>587.59</v>
      </c>
      <c r="J419" s="27">
        <v>3</v>
      </c>
    </row>
    <row r="420" ht="21" customHeight="1" spans="1:256">
      <c r="A420" s="5" t="s">
        <v>383</v>
      </c>
      <c r="B420" s="5" t="s">
        <v>15</v>
      </c>
      <c r="C420" s="5"/>
      <c r="D420" s="10" t="s">
        <v>385</v>
      </c>
      <c r="E420" s="9">
        <v>587.59</v>
      </c>
      <c r="H420" s="27" t="s">
        <v>791</v>
      </c>
      <c r="I420" s="9">
        <v>587.59</v>
      </c>
      <c r="J420" s="27">
        <v>5</v>
      </c>
    </row>
    <row r="421" ht="21" customHeight="1" spans="1:256">
      <c r="A421" s="11" t="s">
        <v>383</v>
      </c>
      <c r="B421" s="11" t="s">
        <v>15</v>
      </c>
      <c r="C421" s="11" t="s">
        <v>12</v>
      </c>
      <c r="D421" s="12" t="s">
        <v>386</v>
      </c>
      <c r="E421" s="13">
        <v>587.59</v>
      </c>
      <c r="H421" s="27" t="s">
        <v>792</v>
      </c>
      <c r="I421" s="13">
        <v>587.59</v>
      </c>
      <c r="J421" s="27">
        <v>7</v>
      </c>
    </row>
    <row r="422" ht="21" customHeight="1" spans="1:256">
      <c r="A422" s="5" t="s">
        <v>387</v>
      </c>
      <c r="B422" s="5"/>
      <c r="C422" s="5"/>
      <c r="D422" s="10" t="s">
        <v>388</v>
      </c>
      <c r="E422" s="9">
        <v>67900</v>
      </c>
      <c r="H422" s="27" t="s">
        <v>387</v>
      </c>
      <c r="I422" s="9">
        <v>67900</v>
      </c>
      <c r="J422" s="27">
        <v>3</v>
      </c>
    </row>
    <row r="423" ht="21" customHeight="1" spans="1:256">
      <c r="A423" s="5" t="s">
        <v>387</v>
      </c>
      <c r="B423" s="5" t="s">
        <v>25</v>
      </c>
      <c r="C423" s="5"/>
      <c r="D423" s="10" t="s">
        <v>389</v>
      </c>
      <c r="E423" s="9">
        <v>67900</v>
      </c>
      <c r="H423" s="27" t="s">
        <v>793</v>
      </c>
      <c r="I423" s="9">
        <v>67900</v>
      </c>
      <c r="J423" s="27">
        <v>5</v>
      </c>
    </row>
    <row r="424" ht="21" customHeight="1" spans="1:256">
      <c r="A424" s="11" t="s">
        <v>387</v>
      </c>
      <c r="B424" s="11" t="s">
        <v>25</v>
      </c>
      <c r="C424" s="11" t="s">
        <v>46</v>
      </c>
      <c r="D424" s="12" t="s">
        <v>390</v>
      </c>
      <c r="E424" s="13">
        <v>67900</v>
      </c>
      <c r="H424" s="27" t="s">
        <v>794</v>
      </c>
      <c r="I424" s="13">
        <v>67900</v>
      </c>
      <c r="J424" s="27">
        <v>7</v>
      </c>
    </row>
  </sheetData>
  <autoFilter xmlns:etc="http://www.wps.cn/officeDocument/2017/etCustomData" ref="A1:J424" etc:filterBottomFollowUsedRange="0">
    <extLst/>
  </autoFilter>
  <mergeCells count="4">
    <mergeCell ref="A1:E1"/>
    <mergeCell ref="A3:C3"/>
    <mergeCell ref="D3:D4"/>
    <mergeCell ref="E3:E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3"/>
  <sheetViews>
    <sheetView view="pageBreakPreview" zoomScaleNormal="150" workbookViewId="0">
      <selection activeCell="E21" sqref="E21"/>
    </sheetView>
  </sheetViews>
  <sheetFormatPr defaultColWidth="9" defaultRowHeight="14.25"/>
  <cols>
    <col min="1" max="3" width="10.625" customWidth="1"/>
    <col min="4" max="4" width="30.8333333333333" customWidth="1"/>
    <col min="5" max="5" width="21" customWidth="1"/>
    <col min="6" max="8" width="9" customWidth="1"/>
    <col min="9" max="9" width="17.5" customWidth="1"/>
    <col min="10" max="10" width="9" customWidth="1"/>
  </cols>
  <sheetData>
    <row r="1" s="27" customFormat="1" ht="24" spans="1:10">
      <c r="A1" s="4" t="s">
        <v>1</v>
      </c>
      <c r="B1" s="4"/>
      <c r="C1" s="4"/>
      <c r="D1" s="4"/>
      <c r="E1" s="21"/>
      <c r="I1" s="21"/>
    </row>
    <row r="2" s="27" customFormat="1" ht="13.5" spans="1:10">
      <c r="A2" s="2"/>
      <c r="B2" s="2"/>
      <c r="C2" s="2"/>
      <c r="D2" s="3"/>
      <c r="E2" s="22" t="s">
        <v>2</v>
      </c>
      <c r="I2" s="22" t="s">
        <v>2</v>
      </c>
    </row>
    <row r="3" s="27" customFormat="1" ht="17" customHeight="1" spans="1:10">
      <c r="A3" s="5" t="s">
        <v>3</v>
      </c>
      <c r="B3" s="5"/>
      <c r="C3" s="5"/>
      <c r="D3" s="5" t="s">
        <v>4</v>
      </c>
      <c r="E3" s="6" t="s">
        <v>5</v>
      </c>
      <c r="I3" s="5" t="s">
        <v>391</v>
      </c>
    </row>
    <row r="4" s="27" customFormat="1" ht="17" customHeight="1" spans="1:10">
      <c r="A4" s="5" t="s">
        <v>6</v>
      </c>
      <c r="B4" s="5" t="s">
        <v>7</v>
      </c>
      <c r="C4" s="5" t="s">
        <v>8</v>
      </c>
      <c r="D4" s="5"/>
      <c r="E4" s="7"/>
      <c r="I4" s="5" t="s">
        <v>392</v>
      </c>
    </row>
    <row r="5" s="27" customFormat="1" ht="17" customHeight="1" spans="1:10">
      <c r="A5" s="8"/>
      <c r="B5" s="8"/>
      <c r="C5" s="8"/>
      <c r="D5" s="8" t="s">
        <v>9</v>
      </c>
      <c r="E5" s="9">
        <v>1247819</v>
      </c>
      <c r="I5" s="9">
        <v>1247819</v>
      </c>
    </row>
    <row r="6" s="27" customFormat="1" ht="17" customHeight="1" spans="1:10">
      <c r="A6" s="5" t="s">
        <v>10</v>
      </c>
      <c r="B6" s="5"/>
      <c r="C6" s="5"/>
      <c r="D6" s="10" t="s">
        <v>11</v>
      </c>
      <c r="E6" s="9">
        <v>104912.77</v>
      </c>
      <c r="F6" s="29">
        <v>104937.21</v>
      </c>
      <c r="I6" s="9">
        <v>104906.15</v>
      </c>
    </row>
    <row r="7" s="27" customFormat="1" ht="17" customHeight="1" spans="1:10">
      <c r="A7" s="5" t="s">
        <v>10</v>
      </c>
      <c r="B7" s="5" t="s">
        <v>12</v>
      </c>
      <c r="C7" s="5"/>
      <c r="D7" s="10" t="s">
        <v>13</v>
      </c>
      <c r="E7" s="9">
        <v>2661.65</v>
      </c>
      <c r="F7" s="27">
        <v>5836.5</v>
      </c>
      <c r="I7" s="9">
        <v>2661.65</v>
      </c>
    </row>
    <row r="8" s="27" customFormat="1" ht="17" customHeight="1" spans="1:10">
      <c r="A8" s="11" t="s">
        <v>10</v>
      </c>
      <c r="B8" s="11" t="s">
        <v>12</v>
      </c>
      <c r="C8" s="11" t="s">
        <v>12</v>
      </c>
      <c r="D8" s="12" t="s">
        <v>14</v>
      </c>
      <c r="E8" s="13">
        <v>1936.76</v>
      </c>
      <c r="F8" s="27">
        <v>80479.93</v>
      </c>
      <c r="H8" s="27" t="s">
        <v>401</v>
      </c>
      <c r="I8" s="13">
        <v>1936.76</v>
      </c>
      <c r="J8" s="27">
        <v>7</v>
      </c>
    </row>
    <row r="9" s="27" customFormat="1" ht="17" customHeight="1" spans="1:10">
      <c r="A9" s="11" t="s">
        <v>10</v>
      </c>
      <c r="B9" s="11" t="s">
        <v>12</v>
      </c>
      <c r="C9" s="11" t="s">
        <v>15</v>
      </c>
      <c r="D9" s="12" t="s">
        <v>16</v>
      </c>
      <c r="E9" s="13">
        <v>307.79</v>
      </c>
      <c r="F9" s="27">
        <v>176039.67</v>
      </c>
      <c r="H9" s="27" t="s">
        <v>402</v>
      </c>
      <c r="I9" s="13">
        <v>307.79</v>
      </c>
      <c r="J9" s="27">
        <v>7</v>
      </c>
    </row>
    <row r="10" s="27" customFormat="1" ht="17" customHeight="1" spans="1:10">
      <c r="A10" s="11" t="s">
        <v>10</v>
      </c>
      <c r="B10" s="11" t="s">
        <v>12</v>
      </c>
      <c r="C10" s="11" t="s">
        <v>17</v>
      </c>
      <c r="D10" s="12" t="s">
        <v>18</v>
      </c>
      <c r="E10" s="13">
        <v>188.78</v>
      </c>
      <c r="F10" s="27">
        <v>54136.02</v>
      </c>
      <c r="H10" s="27" t="s">
        <v>403</v>
      </c>
      <c r="I10" s="13">
        <v>188.78</v>
      </c>
      <c r="J10" s="27">
        <v>7</v>
      </c>
    </row>
    <row r="11" s="27" customFormat="1" ht="17" customHeight="1" spans="1:10">
      <c r="A11" s="11" t="s">
        <v>10</v>
      </c>
      <c r="B11" s="11" t="s">
        <v>12</v>
      </c>
      <c r="C11" s="11" t="s">
        <v>19</v>
      </c>
      <c r="D11" s="12" t="s">
        <v>20</v>
      </c>
      <c r="E11" s="13">
        <v>40</v>
      </c>
      <c r="F11" s="27">
        <v>50363.95</v>
      </c>
      <c r="H11" s="27" t="s">
        <v>404</v>
      </c>
      <c r="I11" s="13">
        <v>40</v>
      </c>
      <c r="J11" s="27">
        <v>7</v>
      </c>
    </row>
    <row r="12" s="27" customFormat="1" ht="17" customHeight="1" spans="1:10">
      <c r="A12" s="11" t="s">
        <v>10</v>
      </c>
      <c r="B12" s="11" t="s">
        <v>12</v>
      </c>
      <c r="C12" s="11" t="s">
        <v>21</v>
      </c>
      <c r="D12" s="12" t="s">
        <v>22</v>
      </c>
      <c r="E12" s="13">
        <v>188.32</v>
      </c>
      <c r="F12" s="27">
        <v>129946.724213</v>
      </c>
      <c r="H12" s="27" t="s">
        <v>405</v>
      </c>
      <c r="I12" s="13">
        <v>188.32</v>
      </c>
      <c r="J12" s="27">
        <v>7</v>
      </c>
    </row>
    <row r="13" s="27" customFormat="1" ht="17" customHeight="1" spans="1:10">
      <c r="A13" s="5" t="s">
        <v>10</v>
      </c>
      <c r="B13" s="5" t="s">
        <v>15</v>
      </c>
      <c r="C13" s="5"/>
      <c r="D13" s="10" t="s">
        <v>23</v>
      </c>
      <c r="E13" s="9">
        <v>2042.92</v>
      </c>
      <c r="F13" s="27">
        <v>64791.085787</v>
      </c>
      <c r="H13" s="27" t="s">
        <v>412</v>
      </c>
      <c r="I13" s="9">
        <v>2042.92</v>
      </c>
      <c r="J13" s="27">
        <v>5</v>
      </c>
    </row>
    <row r="14" s="27" customFormat="1" ht="17" customHeight="1" spans="1:10">
      <c r="A14" s="11" t="s">
        <v>10</v>
      </c>
      <c r="B14" s="11" t="s">
        <v>15</v>
      </c>
      <c r="C14" s="11" t="s">
        <v>12</v>
      </c>
      <c r="D14" s="12" t="s">
        <v>14</v>
      </c>
      <c r="E14" s="13">
        <v>1466.81</v>
      </c>
      <c r="F14" s="27">
        <v>15003.95</v>
      </c>
      <c r="H14" s="27" t="s">
        <v>413</v>
      </c>
      <c r="I14" s="13">
        <v>1466.81</v>
      </c>
      <c r="J14" s="27">
        <v>7</v>
      </c>
    </row>
    <row r="15" s="27" customFormat="1" ht="17" customHeight="1" spans="1:10">
      <c r="A15" s="11" t="s">
        <v>10</v>
      </c>
      <c r="B15" s="11" t="s">
        <v>15</v>
      </c>
      <c r="C15" s="11" t="s">
        <v>15</v>
      </c>
      <c r="D15" s="12" t="s">
        <v>16</v>
      </c>
      <c r="E15" s="13">
        <v>438.77</v>
      </c>
      <c r="F15" s="27">
        <v>102256.62</v>
      </c>
      <c r="H15" s="27" t="s">
        <v>414</v>
      </c>
      <c r="I15" s="13">
        <v>438.77</v>
      </c>
      <c r="J15" s="27">
        <v>7</v>
      </c>
    </row>
    <row r="16" s="27" customFormat="1" ht="17" customHeight="1" spans="1:10">
      <c r="A16" s="11" t="s">
        <v>10</v>
      </c>
      <c r="B16" s="11" t="s">
        <v>15</v>
      </c>
      <c r="C16" s="11" t="s">
        <v>17</v>
      </c>
      <c r="D16" s="12" t="s">
        <v>24</v>
      </c>
      <c r="E16" s="13">
        <v>137.34</v>
      </c>
      <c r="F16" s="27">
        <v>60339.67</v>
      </c>
      <c r="H16" s="27" t="s">
        <v>415</v>
      </c>
      <c r="I16" s="13">
        <v>137.34</v>
      </c>
      <c r="J16" s="27">
        <v>7</v>
      </c>
    </row>
    <row r="17" s="27" customFormat="1" ht="17" customHeight="1" spans="1:10">
      <c r="A17" s="5" t="s">
        <v>10</v>
      </c>
      <c r="B17" s="5" t="s">
        <v>25</v>
      </c>
      <c r="C17" s="5"/>
      <c r="D17" s="10" t="s">
        <v>26</v>
      </c>
      <c r="E17" s="9">
        <v>9129.02</v>
      </c>
      <c r="F17" s="27">
        <v>11315.81</v>
      </c>
      <c r="H17" s="27" t="s">
        <v>416</v>
      </c>
      <c r="I17" s="9">
        <v>10799.21</v>
      </c>
      <c r="J17" s="27">
        <v>5</v>
      </c>
    </row>
    <row r="18" s="27" customFormat="1" ht="17" customHeight="1" spans="1:10">
      <c r="A18" s="11" t="s">
        <v>10</v>
      </c>
      <c r="B18" s="11" t="s">
        <v>25</v>
      </c>
      <c r="C18" s="11" t="s">
        <v>12</v>
      </c>
      <c r="D18" s="12" t="s">
        <v>14</v>
      </c>
      <c r="E18" s="13">
        <v>4645.75</v>
      </c>
      <c r="F18" s="27">
        <v>254040.94</v>
      </c>
      <c r="H18" s="27" t="s">
        <v>417</v>
      </c>
      <c r="I18" s="13">
        <v>5614.8</v>
      </c>
      <c r="J18" s="27">
        <v>7</v>
      </c>
    </row>
    <row r="19" s="27" customFormat="1" ht="17" customHeight="1" spans="1:10">
      <c r="A19" s="11" t="s">
        <v>10</v>
      </c>
      <c r="B19" s="11" t="s">
        <v>25</v>
      </c>
      <c r="C19" s="11" t="s">
        <v>15</v>
      </c>
      <c r="D19" s="12" t="s">
        <v>16</v>
      </c>
      <c r="E19" s="13">
        <v>1507.13</v>
      </c>
      <c r="F19" s="27">
        <v>1102.13</v>
      </c>
      <c r="H19" s="27" t="s">
        <v>418</v>
      </c>
      <c r="I19" s="13">
        <v>2208.27</v>
      </c>
      <c r="J19" s="27">
        <v>7</v>
      </c>
    </row>
    <row r="20" s="27" customFormat="1" ht="17" customHeight="1" spans="1:10">
      <c r="A20" s="11" t="s">
        <v>10</v>
      </c>
      <c r="B20" s="11" t="s">
        <v>25</v>
      </c>
      <c r="C20" s="11" t="s">
        <v>25</v>
      </c>
      <c r="D20" s="12" t="s">
        <v>27</v>
      </c>
      <c r="E20" s="13">
        <v>101.08</v>
      </c>
      <c r="F20" s="27">
        <v>160</v>
      </c>
      <c r="H20" s="27" t="s">
        <v>419</v>
      </c>
      <c r="I20" s="13">
        <v>101.08</v>
      </c>
      <c r="J20" s="27">
        <v>7</v>
      </c>
    </row>
    <row r="21" s="27" customFormat="1" ht="17" customHeight="1" spans="1:10">
      <c r="A21" s="11" t="s">
        <v>10</v>
      </c>
      <c r="B21" s="11" t="s">
        <v>25</v>
      </c>
      <c r="C21" s="11" t="s">
        <v>17</v>
      </c>
      <c r="D21" s="12" t="s">
        <v>28</v>
      </c>
      <c r="E21" s="13">
        <v>156.49</v>
      </c>
      <c r="F21" s="27">
        <v>14938.61</v>
      </c>
      <c r="H21" s="27" t="s">
        <v>420</v>
      </c>
      <c r="I21" s="13">
        <v>156.49</v>
      </c>
      <c r="J21" s="27">
        <v>7</v>
      </c>
    </row>
    <row r="22" s="27" customFormat="1" ht="17" customHeight="1" spans="1:10">
      <c r="A22" s="11" t="s">
        <v>10</v>
      </c>
      <c r="B22" s="11" t="s">
        <v>25</v>
      </c>
      <c r="C22" s="11" t="s">
        <v>29</v>
      </c>
      <c r="D22" s="12" t="s">
        <v>30</v>
      </c>
      <c r="E22" s="13">
        <v>2718.57</v>
      </c>
      <c r="F22" s="27">
        <v>23199.4</v>
      </c>
      <c r="H22" s="27" t="s">
        <v>421</v>
      </c>
      <c r="I22" s="13">
        <v>2718.57</v>
      </c>
      <c r="J22" s="27">
        <v>7</v>
      </c>
    </row>
    <row r="23" s="27" customFormat="1" ht="17" customHeight="1" spans="1:10">
      <c r="A23" s="5" t="s">
        <v>10</v>
      </c>
      <c r="B23" s="5" t="s">
        <v>17</v>
      </c>
      <c r="C23" s="5"/>
      <c r="D23" s="10" t="s">
        <v>31</v>
      </c>
      <c r="E23" s="9">
        <v>3525.19</v>
      </c>
      <c r="F23" s="27">
        <v>488.24</v>
      </c>
      <c r="H23" s="27" t="s">
        <v>495</v>
      </c>
      <c r="I23" s="9">
        <v>3525.19</v>
      </c>
      <c r="J23" s="27">
        <v>5</v>
      </c>
    </row>
    <row r="24" s="27" customFormat="1" ht="17" customHeight="1" spans="1:10">
      <c r="A24" s="11" t="s">
        <v>10</v>
      </c>
      <c r="B24" s="11" t="s">
        <v>17</v>
      </c>
      <c r="C24" s="11" t="s">
        <v>12</v>
      </c>
      <c r="D24" s="12" t="s">
        <v>14</v>
      </c>
      <c r="E24" s="13">
        <v>2980.7</v>
      </c>
      <c r="F24" s="27">
        <v>9954.95</v>
      </c>
      <c r="H24" s="27" t="s">
        <v>496</v>
      </c>
      <c r="I24" s="13">
        <v>2980.7</v>
      </c>
      <c r="J24" s="27">
        <v>7</v>
      </c>
    </row>
    <row r="25" s="27" customFormat="1" ht="17" customHeight="1" spans="1:10">
      <c r="A25" s="11" t="s">
        <v>10</v>
      </c>
      <c r="B25" s="11" t="s">
        <v>17</v>
      </c>
      <c r="C25" s="11" t="s">
        <v>15</v>
      </c>
      <c r="D25" s="12" t="s">
        <v>16</v>
      </c>
      <c r="E25" s="13">
        <v>377.7</v>
      </c>
      <c r="F25" s="27">
        <v>20000</v>
      </c>
      <c r="H25" s="27" t="s">
        <v>497</v>
      </c>
      <c r="I25" s="13">
        <v>377.7</v>
      </c>
      <c r="J25" s="27">
        <v>7</v>
      </c>
    </row>
    <row r="26" s="27" customFormat="1" ht="17" customHeight="1" spans="1:10">
      <c r="A26" s="11" t="s">
        <v>10</v>
      </c>
      <c r="B26" s="11" t="s">
        <v>17</v>
      </c>
      <c r="C26" s="11" t="s">
        <v>29</v>
      </c>
      <c r="D26" s="12" t="s">
        <v>30</v>
      </c>
      <c r="E26" s="13">
        <v>166.79</v>
      </c>
      <c r="F26" s="27">
        <v>587.59</v>
      </c>
      <c r="H26" s="27" t="s">
        <v>498</v>
      </c>
      <c r="I26" s="13">
        <v>166.79</v>
      </c>
      <c r="J26" s="27">
        <v>7</v>
      </c>
    </row>
    <row r="27" s="27" customFormat="1" ht="17" customHeight="1" spans="1:10">
      <c r="A27" s="5" t="s">
        <v>10</v>
      </c>
      <c r="B27" s="5" t="s">
        <v>19</v>
      </c>
      <c r="C27" s="5"/>
      <c r="D27" s="10" t="s">
        <v>32</v>
      </c>
      <c r="E27" s="9">
        <v>6014.42</v>
      </c>
      <c r="F27" s="27">
        <v>67900</v>
      </c>
      <c r="H27" s="27" t="s">
        <v>425</v>
      </c>
      <c r="I27" s="9">
        <v>6230.88</v>
      </c>
      <c r="J27" s="27">
        <v>5</v>
      </c>
    </row>
    <row r="28" s="27" customFormat="1" ht="17" customHeight="1" spans="1:10">
      <c r="A28" s="11" t="s">
        <v>10</v>
      </c>
      <c r="B28" s="11" t="s">
        <v>19</v>
      </c>
      <c r="C28" s="11" t="s">
        <v>12</v>
      </c>
      <c r="D28" s="12" t="s">
        <v>14</v>
      </c>
      <c r="E28" s="13">
        <v>1023.92</v>
      </c>
      <c r="H28" s="27" t="s">
        <v>426</v>
      </c>
      <c r="I28" s="13">
        <v>1023.92</v>
      </c>
      <c r="J28" s="27">
        <v>7</v>
      </c>
    </row>
    <row r="29" s="27" customFormat="1" ht="17" customHeight="1" spans="1:10">
      <c r="A29" s="11" t="s">
        <v>10</v>
      </c>
      <c r="B29" s="11" t="s">
        <v>19</v>
      </c>
      <c r="C29" s="11" t="s">
        <v>17</v>
      </c>
      <c r="D29" s="12" t="s">
        <v>33</v>
      </c>
      <c r="E29" s="13">
        <v>4500</v>
      </c>
      <c r="H29" s="27" t="s">
        <v>427</v>
      </c>
      <c r="I29" s="13">
        <v>4716.46</v>
      </c>
      <c r="J29" s="27">
        <v>7</v>
      </c>
    </row>
    <row r="30" s="27" customFormat="1" ht="17" customHeight="1" spans="1:10">
      <c r="A30" s="11" t="s">
        <v>10</v>
      </c>
      <c r="B30" s="11" t="s">
        <v>19</v>
      </c>
      <c r="C30" s="11" t="s">
        <v>19</v>
      </c>
      <c r="D30" s="12" t="s">
        <v>34</v>
      </c>
      <c r="E30" s="13">
        <v>118.75</v>
      </c>
      <c r="H30" s="27" t="s">
        <v>428</v>
      </c>
      <c r="I30" s="13">
        <v>118.75</v>
      </c>
      <c r="J30" s="27">
        <v>7</v>
      </c>
    </row>
    <row r="31" s="27" customFormat="1" ht="17" customHeight="1" spans="1:10">
      <c r="A31" s="11" t="s">
        <v>10</v>
      </c>
      <c r="B31" s="11" t="s">
        <v>19</v>
      </c>
      <c r="C31" s="11" t="s">
        <v>35</v>
      </c>
      <c r="D31" s="12" t="s">
        <v>36</v>
      </c>
      <c r="E31" s="13">
        <v>100</v>
      </c>
      <c r="H31" s="27" t="s">
        <v>429</v>
      </c>
      <c r="I31" s="13">
        <v>100</v>
      </c>
      <c r="J31" s="27">
        <v>7</v>
      </c>
    </row>
    <row r="32" s="27" customFormat="1" ht="17" customHeight="1" spans="1:10">
      <c r="A32" s="11" t="s">
        <v>10</v>
      </c>
      <c r="B32" s="11" t="s">
        <v>19</v>
      </c>
      <c r="C32" s="11" t="s">
        <v>21</v>
      </c>
      <c r="D32" s="12" t="s">
        <v>37</v>
      </c>
      <c r="E32" s="13">
        <v>271.75</v>
      </c>
      <c r="H32" s="27" t="s">
        <v>430</v>
      </c>
      <c r="I32" s="13">
        <v>271.75</v>
      </c>
      <c r="J32" s="27">
        <v>7</v>
      </c>
    </row>
    <row r="33" s="27" customFormat="1" ht="17" customHeight="1" spans="1:10">
      <c r="A33" s="5" t="s">
        <v>10</v>
      </c>
      <c r="B33" s="5" t="s">
        <v>38</v>
      </c>
      <c r="C33" s="5"/>
      <c r="D33" s="10" t="s">
        <v>39</v>
      </c>
      <c r="E33" s="9">
        <v>6316.15</v>
      </c>
      <c r="H33" s="27" t="s">
        <v>431</v>
      </c>
      <c r="I33" s="9">
        <v>6316.15</v>
      </c>
      <c r="J33" s="27">
        <v>5</v>
      </c>
    </row>
    <row r="34" s="27" customFormat="1" ht="17" customHeight="1" spans="1:10">
      <c r="A34" s="11" t="s">
        <v>10</v>
      </c>
      <c r="B34" s="11" t="s">
        <v>38</v>
      </c>
      <c r="C34" s="11" t="s">
        <v>12</v>
      </c>
      <c r="D34" s="12" t="s">
        <v>14</v>
      </c>
      <c r="E34" s="13">
        <v>3630.45</v>
      </c>
      <c r="H34" s="27" t="s">
        <v>432</v>
      </c>
      <c r="I34" s="13">
        <v>3630.45</v>
      </c>
      <c r="J34" s="27">
        <v>7</v>
      </c>
    </row>
    <row r="35" s="27" customFormat="1" ht="17" customHeight="1" spans="1:10">
      <c r="A35" s="11" t="s">
        <v>10</v>
      </c>
      <c r="B35" s="11" t="s">
        <v>38</v>
      </c>
      <c r="C35" s="11" t="s">
        <v>15</v>
      </c>
      <c r="D35" s="12" t="s">
        <v>16</v>
      </c>
      <c r="E35" s="13">
        <v>2685.7</v>
      </c>
      <c r="H35" s="27" t="s">
        <v>433</v>
      </c>
      <c r="I35" s="13">
        <v>2685.7</v>
      </c>
      <c r="J35" s="27">
        <v>7</v>
      </c>
    </row>
    <row r="36" s="27" customFormat="1" ht="17" customHeight="1" spans="1:10">
      <c r="A36" s="5" t="s">
        <v>10</v>
      </c>
      <c r="B36" s="5" t="s">
        <v>35</v>
      </c>
      <c r="C36" s="5"/>
      <c r="D36" s="10" t="s">
        <v>393</v>
      </c>
      <c r="E36" s="9">
        <v>12082</v>
      </c>
      <c r="H36" s="27" t="s">
        <v>795</v>
      </c>
      <c r="I36" s="9">
        <v>12082</v>
      </c>
      <c r="J36" s="27">
        <v>5</v>
      </c>
    </row>
    <row r="37" s="27" customFormat="1" ht="17" customHeight="1" spans="1:10">
      <c r="A37" s="11" t="s">
        <v>10</v>
      </c>
      <c r="B37" s="11" t="s">
        <v>35</v>
      </c>
      <c r="C37" s="11" t="s">
        <v>87</v>
      </c>
      <c r="D37" s="12" t="s">
        <v>394</v>
      </c>
      <c r="E37" s="13">
        <v>12082</v>
      </c>
      <c r="H37" s="27" t="s">
        <v>796</v>
      </c>
      <c r="I37" s="13">
        <v>12082</v>
      </c>
      <c r="J37" s="27">
        <v>7</v>
      </c>
    </row>
    <row r="38" s="27" customFormat="1" ht="17" customHeight="1" spans="1:10">
      <c r="A38" s="5" t="s">
        <v>10</v>
      </c>
      <c r="B38" s="5" t="s">
        <v>21</v>
      </c>
      <c r="C38" s="5"/>
      <c r="D38" s="10" t="s">
        <v>40</v>
      </c>
      <c r="E38" s="9">
        <v>2574.88</v>
      </c>
      <c r="H38" s="27" t="s">
        <v>434</v>
      </c>
      <c r="I38" s="9">
        <v>2574.88</v>
      </c>
      <c r="J38" s="27">
        <v>5</v>
      </c>
    </row>
    <row r="39" s="27" customFormat="1" ht="17" customHeight="1" spans="1:10">
      <c r="A39" s="11" t="s">
        <v>10</v>
      </c>
      <c r="B39" s="11" t="s">
        <v>21</v>
      </c>
      <c r="C39" s="11" t="s">
        <v>12</v>
      </c>
      <c r="D39" s="12" t="s">
        <v>14</v>
      </c>
      <c r="E39" s="13">
        <v>1564.27</v>
      </c>
      <c r="H39" s="27" t="s">
        <v>435</v>
      </c>
      <c r="I39" s="13">
        <v>1564.27</v>
      </c>
      <c r="J39" s="27">
        <v>7</v>
      </c>
    </row>
    <row r="40" s="27" customFormat="1" ht="17" customHeight="1" spans="1:10">
      <c r="A40" s="11" t="s">
        <v>10</v>
      </c>
      <c r="B40" s="11" t="s">
        <v>21</v>
      </c>
      <c r="C40" s="11" t="s">
        <v>17</v>
      </c>
      <c r="D40" s="12" t="s">
        <v>41</v>
      </c>
      <c r="E40" s="13">
        <v>1010.61</v>
      </c>
      <c r="H40" s="27" t="s">
        <v>436</v>
      </c>
      <c r="I40" s="13">
        <v>1010.61</v>
      </c>
      <c r="J40" s="27">
        <v>7</v>
      </c>
    </row>
    <row r="41" s="27" customFormat="1" ht="17" customHeight="1" spans="1:10">
      <c r="A41" s="5" t="s">
        <v>10</v>
      </c>
      <c r="B41" s="5" t="s">
        <v>42</v>
      </c>
      <c r="C41" s="5"/>
      <c r="D41" s="10" t="s">
        <v>43</v>
      </c>
      <c r="E41" s="9">
        <v>8503.16</v>
      </c>
      <c r="H41" s="27" t="s">
        <v>406</v>
      </c>
      <c r="I41" s="9">
        <v>8496.54</v>
      </c>
      <c r="J41" s="27">
        <v>5</v>
      </c>
    </row>
    <row r="42" s="27" customFormat="1" ht="17" customHeight="1" spans="1:10">
      <c r="A42" s="11" t="s">
        <v>10</v>
      </c>
      <c r="B42" s="11" t="s">
        <v>42</v>
      </c>
      <c r="C42" s="11" t="s">
        <v>12</v>
      </c>
      <c r="D42" s="12" t="s">
        <v>14</v>
      </c>
      <c r="E42" s="13">
        <v>5266.91</v>
      </c>
      <c r="H42" s="27" t="s">
        <v>407</v>
      </c>
      <c r="I42" s="13">
        <v>5266.91</v>
      </c>
      <c r="J42" s="27">
        <v>7</v>
      </c>
    </row>
    <row r="43" s="27" customFormat="1" ht="17" customHeight="1" spans="1:10">
      <c r="A43" s="11" t="s">
        <v>10</v>
      </c>
      <c r="B43" s="11" t="s">
        <v>42</v>
      </c>
      <c r="C43" s="11" t="s">
        <v>15</v>
      </c>
      <c r="D43" s="12" t="s">
        <v>16</v>
      </c>
      <c r="E43" s="13">
        <v>2520.73</v>
      </c>
      <c r="H43" s="27" t="s">
        <v>408</v>
      </c>
      <c r="I43" s="13">
        <v>2520.73</v>
      </c>
      <c r="J43" s="27">
        <v>7</v>
      </c>
    </row>
    <row r="44" s="27" customFormat="1" ht="17" customHeight="1" spans="1:10">
      <c r="A44" s="11" t="s">
        <v>10</v>
      </c>
      <c r="B44" s="11" t="s">
        <v>42</v>
      </c>
      <c r="C44" s="11" t="s">
        <v>19</v>
      </c>
      <c r="D44" s="12" t="s">
        <v>44</v>
      </c>
      <c r="E44" s="13">
        <v>164.99</v>
      </c>
      <c r="H44" s="27" t="s">
        <v>409</v>
      </c>
      <c r="I44" s="13">
        <v>158.37</v>
      </c>
      <c r="J44" s="27">
        <v>7</v>
      </c>
    </row>
    <row r="45" s="27" customFormat="1" ht="17" customHeight="1" spans="1:10">
      <c r="A45" s="11" t="s">
        <v>10</v>
      </c>
      <c r="B45" s="11" t="s">
        <v>42</v>
      </c>
      <c r="C45" s="11" t="s">
        <v>38</v>
      </c>
      <c r="D45" s="12" t="s">
        <v>45</v>
      </c>
      <c r="E45" s="13">
        <v>550.53</v>
      </c>
      <c r="H45" s="27" t="s">
        <v>410</v>
      </c>
      <c r="I45" s="13">
        <v>550.53</v>
      </c>
      <c r="J45" s="27">
        <v>7</v>
      </c>
    </row>
    <row r="46" s="27" customFormat="1" ht="17" customHeight="1" spans="1:10">
      <c r="A46" s="5" t="s">
        <v>10</v>
      </c>
      <c r="B46" s="5" t="s">
        <v>48</v>
      </c>
      <c r="C46" s="5"/>
      <c r="D46" s="10" t="s">
        <v>49</v>
      </c>
      <c r="E46" s="9">
        <v>1589.17</v>
      </c>
      <c r="H46" s="27" t="s">
        <v>490</v>
      </c>
      <c r="I46" s="9">
        <v>1589.17</v>
      </c>
      <c r="J46" s="27">
        <v>5</v>
      </c>
    </row>
    <row r="47" s="27" customFormat="1" ht="17" customHeight="1" spans="1:10">
      <c r="A47" s="11" t="s">
        <v>10</v>
      </c>
      <c r="B47" s="11" t="s">
        <v>48</v>
      </c>
      <c r="C47" s="11" t="s">
        <v>12</v>
      </c>
      <c r="D47" s="12" t="s">
        <v>14</v>
      </c>
      <c r="E47" s="13">
        <v>1554.51</v>
      </c>
      <c r="H47" s="27" t="s">
        <v>491</v>
      </c>
      <c r="I47" s="13">
        <v>1554.51</v>
      </c>
      <c r="J47" s="27">
        <v>7</v>
      </c>
    </row>
    <row r="48" s="27" customFormat="1" ht="17" customHeight="1" spans="1:10">
      <c r="A48" s="11" t="s">
        <v>10</v>
      </c>
      <c r="B48" s="11" t="s">
        <v>48</v>
      </c>
      <c r="C48" s="11" t="s">
        <v>15</v>
      </c>
      <c r="D48" s="12" t="s">
        <v>16</v>
      </c>
      <c r="E48" s="13">
        <v>7.6</v>
      </c>
      <c r="H48" s="27" t="s">
        <v>492</v>
      </c>
      <c r="I48" s="13">
        <v>7.6</v>
      </c>
      <c r="J48" s="27">
        <v>7</v>
      </c>
    </row>
    <row r="49" s="27" customFormat="1" ht="17" customHeight="1" spans="1:10">
      <c r="A49" s="11" t="s">
        <v>10</v>
      </c>
      <c r="B49" s="11" t="s">
        <v>48</v>
      </c>
      <c r="C49" s="11" t="s">
        <v>21</v>
      </c>
      <c r="D49" s="12" t="s">
        <v>50</v>
      </c>
      <c r="E49" s="13">
        <v>20.9</v>
      </c>
      <c r="H49" s="27" t="s">
        <v>493</v>
      </c>
      <c r="I49" s="13">
        <v>20.9</v>
      </c>
      <c r="J49" s="27">
        <v>7</v>
      </c>
    </row>
    <row r="50" s="27" customFormat="1" ht="17" customHeight="1" spans="1:10">
      <c r="A50" s="11" t="s">
        <v>10</v>
      </c>
      <c r="B50" s="11" t="s">
        <v>48</v>
      </c>
      <c r="C50" s="11" t="s">
        <v>46</v>
      </c>
      <c r="D50" s="12" t="s">
        <v>51</v>
      </c>
      <c r="E50" s="13">
        <v>6.16</v>
      </c>
      <c r="H50" s="27" t="s">
        <v>494</v>
      </c>
      <c r="I50" s="13">
        <v>6.16</v>
      </c>
      <c r="J50" s="27">
        <v>7</v>
      </c>
    </row>
    <row r="51" s="27" customFormat="1" ht="17" customHeight="1" spans="1:10">
      <c r="A51" s="5" t="s">
        <v>10</v>
      </c>
      <c r="B51" s="5" t="s">
        <v>52</v>
      </c>
      <c r="C51" s="5"/>
      <c r="D51" s="10" t="s">
        <v>53</v>
      </c>
      <c r="E51" s="9">
        <v>15.95</v>
      </c>
      <c r="H51" s="27" t="s">
        <v>452</v>
      </c>
      <c r="I51" s="9">
        <v>15.95</v>
      </c>
      <c r="J51" s="27">
        <v>5</v>
      </c>
    </row>
    <row r="52" s="27" customFormat="1" ht="17" customHeight="1" spans="1:10">
      <c r="A52" s="11" t="s">
        <v>10</v>
      </c>
      <c r="B52" s="11" t="s">
        <v>52</v>
      </c>
      <c r="C52" s="11" t="s">
        <v>17</v>
      </c>
      <c r="D52" s="12" t="s">
        <v>54</v>
      </c>
      <c r="E52" s="13">
        <v>15.95</v>
      </c>
      <c r="H52" s="27" t="s">
        <v>453</v>
      </c>
      <c r="I52" s="13">
        <v>15.95</v>
      </c>
      <c r="J52" s="27">
        <v>7</v>
      </c>
    </row>
    <row r="53" s="27" customFormat="1" ht="17" customHeight="1" spans="1:10">
      <c r="A53" s="5" t="s">
        <v>10</v>
      </c>
      <c r="B53" s="5" t="s">
        <v>55</v>
      </c>
      <c r="C53" s="5"/>
      <c r="D53" s="10" t="s">
        <v>56</v>
      </c>
      <c r="E53" s="9">
        <v>535.11</v>
      </c>
      <c r="H53" s="27" t="s">
        <v>469</v>
      </c>
      <c r="I53" s="9">
        <v>535.11</v>
      </c>
      <c r="J53" s="27">
        <v>5</v>
      </c>
    </row>
    <row r="54" s="27" customFormat="1" ht="17" customHeight="1" spans="1:10">
      <c r="A54" s="11" t="s">
        <v>10</v>
      </c>
      <c r="B54" s="11" t="s">
        <v>55</v>
      </c>
      <c r="C54" s="11" t="s">
        <v>12</v>
      </c>
      <c r="D54" s="12" t="s">
        <v>14</v>
      </c>
      <c r="E54" s="13">
        <v>468.23</v>
      </c>
      <c r="H54" s="27" t="s">
        <v>470</v>
      </c>
      <c r="I54" s="13">
        <v>468.23</v>
      </c>
      <c r="J54" s="27">
        <v>7</v>
      </c>
    </row>
    <row r="55" s="27" customFormat="1" ht="17" customHeight="1" spans="1:10">
      <c r="A55" s="11" t="s">
        <v>10</v>
      </c>
      <c r="B55" s="11" t="s">
        <v>55</v>
      </c>
      <c r="C55" s="11" t="s">
        <v>17</v>
      </c>
      <c r="D55" s="12" t="s">
        <v>57</v>
      </c>
      <c r="E55" s="13">
        <v>66.88</v>
      </c>
      <c r="H55" s="27" t="s">
        <v>471</v>
      </c>
      <c r="I55" s="13">
        <v>66.88</v>
      </c>
      <c r="J55" s="27">
        <v>7</v>
      </c>
    </row>
    <row r="56" s="27" customFormat="1" ht="17" customHeight="1" spans="1:10">
      <c r="A56" s="5" t="s">
        <v>10</v>
      </c>
      <c r="B56" s="5" t="s">
        <v>58</v>
      </c>
      <c r="C56" s="5"/>
      <c r="D56" s="10" t="s">
        <v>59</v>
      </c>
      <c r="E56" s="9">
        <v>1199.63</v>
      </c>
      <c r="H56" s="27" t="s">
        <v>474</v>
      </c>
      <c r="I56" s="9">
        <v>1199.63</v>
      </c>
      <c r="J56" s="27">
        <v>5</v>
      </c>
    </row>
    <row r="57" s="27" customFormat="1" ht="17" customHeight="1" spans="1:10">
      <c r="A57" s="11" t="s">
        <v>10</v>
      </c>
      <c r="B57" s="11" t="s">
        <v>58</v>
      </c>
      <c r="C57" s="11" t="s">
        <v>12</v>
      </c>
      <c r="D57" s="12" t="s">
        <v>14</v>
      </c>
      <c r="E57" s="13">
        <v>986.19</v>
      </c>
      <c r="H57" s="27" t="s">
        <v>475</v>
      </c>
      <c r="I57" s="13">
        <v>986.19</v>
      </c>
      <c r="J57" s="27">
        <v>7</v>
      </c>
    </row>
    <row r="58" s="27" customFormat="1" ht="17" customHeight="1" spans="1:10">
      <c r="A58" s="11" t="s">
        <v>10</v>
      </c>
      <c r="B58" s="11" t="s">
        <v>58</v>
      </c>
      <c r="C58" s="11" t="s">
        <v>15</v>
      </c>
      <c r="D58" s="12" t="s">
        <v>16</v>
      </c>
      <c r="E58" s="13">
        <v>200.64</v>
      </c>
      <c r="H58" s="27" t="s">
        <v>476</v>
      </c>
      <c r="I58" s="13">
        <v>200.64</v>
      </c>
      <c r="J58" s="27">
        <v>7</v>
      </c>
    </row>
    <row r="59" s="27" customFormat="1" ht="17" customHeight="1" spans="1:10">
      <c r="A59" s="11" t="s">
        <v>10</v>
      </c>
      <c r="B59" s="11" t="s">
        <v>58</v>
      </c>
      <c r="C59" s="11" t="s">
        <v>46</v>
      </c>
      <c r="D59" s="12" t="s">
        <v>60</v>
      </c>
      <c r="E59" s="13">
        <v>12.8</v>
      </c>
      <c r="H59" s="27" t="s">
        <v>477</v>
      </c>
      <c r="I59" s="13">
        <v>12.8</v>
      </c>
      <c r="J59" s="27">
        <v>7</v>
      </c>
    </row>
    <row r="60" s="27" customFormat="1" ht="17" customHeight="1" spans="1:10">
      <c r="A60" s="5" t="s">
        <v>10</v>
      </c>
      <c r="B60" s="5" t="s">
        <v>61</v>
      </c>
      <c r="C60" s="5"/>
      <c r="D60" s="10" t="s">
        <v>62</v>
      </c>
      <c r="E60" s="9">
        <v>3002.28</v>
      </c>
      <c r="H60" s="27" t="s">
        <v>460</v>
      </c>
      <c r="I60" s="9">
        <v>3002.28</v>
      </c>
      <c r="J60" s="27">
        <v>5</v>
      </c>
    </row>
    <row r="61" s="27" customFormat="1" ht="17" customHeight="1" spans="1:10">
      <c r="A61" s="11" t="s">
        <v>10</v>
      </c>
      <c r="B61" s="11" t="s">
        <v>61</v>
      </c>
      <c r="C61" s="11" t="s">
        <v>12</v>
      </c>
      <c r="D61" s="12" t="s">
        <v>14</v>
      </c>
      <c r="E61" s="13">
        <v>1769.27</v>
      </c>
      <c r="H61" s="27" t="s">
        <v>461</v>
      </c>
      <c r="I61" s="13">
        <v>1769.27</v>
      </c>
      <c r="J61" s="27">
        <v>7</v>
      </c>
    </row>
    <row r="62" s="27" customFormat="1" ht="17" customHeight="1" spans="1:10">
      <c r="A62" s="11" t="s">
        <v>10</v>
      </c>
      <c r="B62" s="11" t="s">
        <v>61</v>
      </c>
      <c r="C62" s="11" t="s">
        <v>15</v>
      </c>
      <c r="D62" s="12" t="s">
        <v>16</v>
      </c>
      <c r="E62" s="13">
        <v>475.3</v>
      </c>
      <c r="H62" s="27" t="s">
        <v>462</v>
      </c>
      <c r="I62" s="13">
        <v>475.3</v>
      </c>
      <c r="J62" s="27">
        <v>7</v>
      </c>
    </row>
    <row r="63" s="27" customFormat="1" ht="17" customHeight="1" spans="1:10">
      <c r="A63" s="11" t="s">
        <v>10</v>
      </c>
      <c r="B63" s="11" t="s">
        <v>61</v>
      </c>
      <c r="C63" s="11" t="s">
        <v>29</v>
      </c>
      <c r="D63" s="12" t="s">
        <v>30</v>
      </c>
      <c r="E63" s="13">
        <v>656.51</v>
      </c>
      <c r="H63" s="27" t="s">
        <v>463</v>
      </c>
      <c r="I63" s="13">
        <v>656.51</v>
      </c>
      <c r="J63" s="27">
        <v>7</v>
      </c>
    </row>
    <row r="64" s="27" customFormat="1" ht="17" customHeight="1" spans="1:10">
      <c r="A64" s="11" t="s">
        <v>10</v>
      </c>
      <c r="B64" s="11" t="s">
        <v>61</v>
      </c>
      <c r="C64" s="11" t="s">
        <v>46</v>
      </c>
      <c r="D64" s="12" t="s">
        <v>63</v>
      </c>
      <c r="E64" s="13">
        <v>101.2</v>
      </c>
      <c r="H64" s="27" t="s">
        <v>464</v>
      </c>
      <c r="I64" s="13">
        <v>101.2</v>
      </c>
      <c r="J64" s="27">
        <v>7</v>
      </c>
    </row>
    <row r="65" s="27" customFormat="1" ht="17" customHeight="1" spans="1:10">
      <c r="A65" s="5" t="s">
        <v>10</v>
      </c>
      <c r="B65" s="5" t="s">
        <v>64</v>
      </c>
      <c r="C65" s="5"/>
      <c r="D65" s="10" t="s">
        <v>65</v>
      </c>
      <c r="E65" s="9">
        <v>7581.9</v>
      </c>
      <c r="H65" s="27" t="s">
        <v>465</v>
      </c>
      <c r="I65" s="9">
        <v>7581.9</v>
      </c>
      <c r="J65" s="27">
        <v>5</v>
      </c>
    </row>
    <row r="66" s="27" customFormat="1" ht="17" customHeight="1" spans="1:10">
      <c r="A66" s="11" t="s">
        <v>10</v>
      </c>
      <c r="B66" s="11" t="s">
        <v>64</v>
      </c>
      <c r="C66" s="11" t="s">
        <v>12</v>
      </c>
      <c r="D66" s="12" t="s">
        <v>14</v>
      </c>
      <c r="E66" s="13">
        <v>5573.49</v>
      </c>
      <c r="H66" s="27" t="s">
        <v>466</v>
      </c>
      <c r="I66" s="13">
        <v>5573.49</v>
      </c>
      <c r="J66" s="27">
        <v>7</v>
      </c>
    </row>
    <row r="67" s="27" customFormat="1" ht="17" customHeight="1" spans="1:10">
      <c r="A67" s="11" t="s">
        <v>10</v>
      </c>
      <c r="B67" s="11" t="s">
        <v>64</v>
      </c>
      <c r="C67" s="11" t="s">
        <v>15</v>
      </c>
      <c r="D67" s="12" t="s">
        <v>16</v>
      </c>
      <c r="E67" s="13">
        <v>669.1</v>
      </c>
      <c r="H67" s="27" t="s">
        <v>467</v>
      </c>
      <c r="I67" s="13">
        <v>669.1</v>
      </c>
      <c r="J67" s="27">
        <v>7</v>
      </c>
    </row>
    <row r="68" s="27" customFormat="1" ht="17" customHeight="1" spans="1:10">
      <c r="A68" s="11" t="s">
        <v>10</v>
      </c>
      <c r="B68" s="11" t="s">
        <v>64</v>
      </c>
      <c r="C68" s="11" t="s">
        <v>46</v>
      </c>
      <c r="D68" s="12" t="s">
        <v>66</v>
      </c>
      <c r="E68" s="13">
        <v>1339.31</v>
      </c>
      <c r="H68" s="27" t="s">
        <v>468</v>
      </c>
      <c r="I68" s="13">
        <v>1339.31</v>
      </c>
      <c r="J68" s="27">
        <v>7</v>
      </c>
    </row>
    <row r="69" s="27" customFormat="1" ht="17" customHeight="1" spans="1:10">
      <c r="A69" s="5" t="s">
        <v>10</v>
      </c>
      <c r="B69" s="5" t="s">
        <v>67</v>
      </c>
      <c r="C69" s="5"/>
      <c r="D69" s="10" t="s">
        <v>68</v>
      </c>
      <c r="E69" s="9">
        <v>2594.52</v>
      </c>
      <c r="H69" s="27" t="s">
        <v>437</v>
      </c>
      <c r="I69" s="9">
        <v>2594.52</v>
      </c>
      <c r="J69" s="27">
        <v>5</v>
      </c>
    </row>
    <row r="70" s="27" customFormat="1" ht="17" customHeight="1" spans="1:10">
      <c r="A70" s="11" t="s">
        <v>10</v>
      </c>
      <c r="B70" s="11" t="s">
        <v>67</v>
      </c>
      <c r="C70" s="11" t="s">
        <v>12</v>
      </c>
      <c r="D70" s="12" t="s">
        <v>14</v>
      </c>
      <c r="E70" s="13">
        <v>1658.08</v>
      </c>
      <c r="H70" s="27" t="s">
        <v>438</v>
      </c>
      <c r="I70" s="13">
        <v>1658.08</v>
      </c>
      <c r="J70" s="27">
        <v>7</v>
      </c>
    </row>
    <row r="71" s="27" customFormat="1" ht="17" customHeight="1" spans="1:10">
      <c r="A71" s="11" t="s">
        <v>10</v>
      </c>
      <c r="B71" s="11" t="s">
        <v>67</v>
      </c>
      <c r="C71" s="11" t="s">
        <v>15</v>
      </c>
      <c r="D71" s="12" t="s">
        <v>16</v>
      </c>
      <c r="E71" s="13">
        <v>817.75</v>
      </c>
      <c r="H71" s="27" t="s">
        <v>439</v>
      </c>
      <c r="I71" s="13">
        <v>817.75</v>
      </c>
      <c r="J71" s="27">
        <v>7</v>
      </c>
    </row>
    <row r="72" s="27" customFormat="1" ht="17" customHeight="1" spans="1:10">
      <c r="A72" s="11" t="s">
        <v>10</v>
      </c>
      <c r="B72" s="11" t="s">
        <v>67</v>
      </c>
      <c r="C72" s="11" t="s">
        <v>46</v>
      </c>
      <c r="D72" s="12" t="s">
        <v>69</v>
      </c>
      <c r="E72" s="13">
        <v>118.69</v>
      </c>
      <c r="H72" s="27" t="s">
        <v>440</v>
      </c>
      <c r="I72" s="13">
        <v>118.69</v>
      </c>
      <c r="J72" s="27">
        <v>7</v>
      </c>
    </row>
    <row r="73" s="27" customFormat="1" ht="17" customHeight="1" spans="1:10">
      <c r="A73" s="5" t="s">
        <v>10</v>
      </c>
      <c r="B73" s="5" t="s">
        <v>70</v>
      </c>
      <c r="C73" s="5"/>
      <c r="D73" s="10" t="s">
        <v>71</v>
      </c>
      <c r="E73" s="9">
        <v>1351.15</v>
      </c>
      <c r="H73" s="27" t="s">
        <v>481</v>
      </c>
      <c r="I73" s="9">
        <v>1351.15</v>
      </c>
      <c r="J73" s="27">
        <v>5</v>
      </c>
    </row>
    <row r="74" s="27" customFormat="1" ht="17" customHeight="1" spans="1:10">
      <c r="A74" s="11" t="s">
        <v>10</v>
      </c>
      <c r="B74" s="11" t="s">
        <v>70</v>
      </c>
      <c r="C74" s="11" t="s">
        <v>12</v>
      </c>
      <c r="D74" s="12" t="s">
        <v>14</v>
      </c>
      <c r="E74" s="13">
        <v>930.18</v>
      </c>
      <c r="H74" s="27" t="s">
        <v>482</v>
      </c>
      <c r="I74" s="13">
        <v>930.18</v>
      </c>
      <c r="J74" s="27">
        <v>7</v>
      </c>
    </row>
    <row r="75" s="27" customFormat="1" ht="17" customHeight="1" spans="1:10">
      <c r="A75" s="11" t="s">
        <v>10</v>
      </c>
      <c r="B75" s="11" t="s">
        <v>70</v>
      </c>
      <c r="C75" s="11" t="s">
        <v>15</v>
      </c>
      <c r="D75" s="12" t="s">
        <v>16</v>
      </c>
      <c r="E75" s="13">
        <v>356.55</v>
      </c>
      <c r="H75" s="27" t="s">
        <v>483</v>
      </c>
      <c r="I75" s="13">
        <v>356.55</v>
      </c>
      <c r="J75" s="27">
        <v>7</v>
      </c>
    </row>
    <row r="76" s="27" customFormat="1" ht="17" customHeight="1" spans="1:10">
      <c r="A76" s="11" t="s">
        <v>10</v>
      </c>
      <c r="B76" s="11" t="s">
        <v>70</v>
      </c>
      <c r="C76" s="11" t="s">
        <v>29</v>
      </c>
      <c r="D76" s="12" t="s">
        <v>30</v>
      </c>
      <c r="E76" s="13">
        <v>64.42</v>
      </c>
      <c r="H76" s="27" t="s">
        <v>484</v>
      </c>
      <c r="I76" s="13">
        <v>64.42</v>
      </c>
      <c r="J76" s="27">
        <v>7</v>
      </c>
    </row>
    <row r="77" s="27" customFormat="1" ht="17" customHeight="1" spans="1:10">
      <c r="A77" s="5" t="s">
        <v>10</v>
      </c>
      <c r="B77" s="5" t="s">
        <v>73</v>
      </c>
      <c r="C77" s="5"/>
      <c r="D77" s="10" t="s">
        <v>74</v>
      </c>
      <c r="E77" s="9">
        <v>883.77</v>
      </c>
      <c r="H77" s="27" t="s">
        <v>454</v>
      </c>
      <c r="I77" s="9">
        <v>883.77</v>
      </c>
      <c r="J77" s="27">
        <v>5</v>
      </c>
    </row>
    <row r="78" s="27" customFormat="1" ht="17" customHeight="1" spans="1:10">
      <c r="A78" s="11" t="s">
        <v>10</v>
      </c>
      <c r="B78" s="11" t="s">
        <v>73</v>
      </c>
      <c r="C78" s="11" t="s">
        <v>12</v>
      </c>
      <c r="D78" s="12" t="s">
        <v>14</v>
      </c>
      <c r="E78" s="13">
        <v>494.87</v>
      </c>
      <c r="H78" s="27" t="s">
        <v>455</v>
      </c>
      <c r="I78" s="13">
        <v>494.87</v>
      </c>
      <c r="J78" s="27">
        <v>7</v>
      </c>
    </row>
    <row r="79" s="27" customFormat="1" ht="17" customHeight="1" spans="1:10">
      <c r="A79" s="11" t="s">
        <v>10</v>
      </c>
      <c r="B79" s="11" t="s">
        <v>73</v>
      </c>
      <c r="C79" s="11" t="s">
        <v>15</v>
      </c>
      <c r="D79" s="12" t="s">
        <v>16</v>
      </c>
      <c r="E79" s="13">
        <v>125.05</v>
      </c>
      <c r="H79" s="27" t="s">
        <v>456</v>
      </c>
      <c r="I79" s="13">
        <v>125.05</v>
      </c>
      <c r="J79" s="27">
        <v>7</v>
      </c>
    </row>
    <row r="80" s="27" customFormat="1" ht="17" customHeight="1" spans="1:10">
      <c r="A80" s="11" t="s">
        <v>10</v>
      </c>
      <c r="B80" s="11" t="s">
        <v>73</v>
      </c>
      <c r="C80" s="11" t="s">
        <v>17</v>
      </c>
      <c r="D80" s="12" t="s">
        <v>75</v>
      </c>
      <c r="E80" s="13">
        <v>242.95</v>
      </c>
      <c r="H80" s="27" t="s">
        <v>457</v>
      </c>
      <c r="I80" s="13">
        <v>242.95</v>
      </c>
      <c r="J80" s="27">
        <v>7</v>
      </c>
    </row>
    <row r="81" s="27" customFormat="1" ht="17" customHeight="1" spans="1:10">
      <c r="A81" s="11" t="s">
        <v>10</v>
      </c>
      <c r="B81" s="11" t="s">
        <v>73</v>
      </c>
      <c r="C81" s="11" t="s">
        <v>19</v>
      </c>
      <c r="D81" s="12" t="s">
        <v>76</v>
      </c>
      <c r="E81" s="13">
        <v>13.3</v>
      </c>
      <c r="H81" s="27" t="s">
        <v>458</v>
      </c>
      <c r="I81" s="13">
        <v>13.3</v>
      </c>
      <c r="J81" s="27">
        <v>7</v>
      </c>
    </row>
    <row r="82" s="27" customFormat="1" ht="17" customHeight="1" spans="1:10">
      <c r="A82" s="11" t="s">
        <v>10</v>
      </c>
      <c r="B82" s="11" t="s">
        <v>73</v>
      </c>
      <c r="C82" s="11" t="s">
        <v>46</v>
      </c>
      <c r="D82" s="12" t="s">
        <v>77</v>
      </c>
      <c r="E82" s="13">
        <v>7.6</v>
      </c>
      <c r="H82" s="27" t="s">
        <v>459</v>
      </c>
      <c r="I82" s="13">
        <v>7.6</v>
      </c>
      <c r="J82" s="27">
        <v>7</v>
      </c>
    </row>
    <row r="83" s="27" customFormat="1" ht="17" customHeight="1" spans="1:10">
      <c r="A83" s="5" t="s">
        <v>10</v>
      </c>
      <c r="B83" s="5" t="s">
        <v>78</v>
      </c>
      <c r="C83" s="5"/>
      <c r="D83" s="10" t="s">
        <v>79</v>
      </c>
      <c r="E83" s="9">
        <v>40</v>
      </c>
      <c r="H83" s="27" t="s">
        <v>499</v>
      </c>
      <c r="I83" s="9">
        <v>40</v>
      </c>
      <c r="J83" s="27">
        <v>5</v>
      </c>
    </row>
    <row r="84" s="27" customFormat="1" ht="17" customHeight="1" spans="1:10">
      <c r="A84" s="11" t="s">
        <v>10</v>
      </c>
      <c r="B84" s="11" t="s">
        <v>78</v>
      </c>
      <c r="C84" s="11" t="s">
        <v>15</v>
      </c>
      <c r="D84" s="12" t="s">
        <v>16</v>
      </c>
      <c r="E84" s="13">
        <v>40</v>
      </c>
      <c r="H84" s="27" t="s">
        <v>500</v>
      </c>
      <c r="I84" s="13">
        <v>40</v>
      </c>
      <c r="J84" s="27">
        <v>7</v>
      </c>
    </row>
    <row r="85" s="27" customFormat="1" ht="17" customHeight="1" spans="1:10">
      <c r="A85" s="5" t="s">
        <v>10</v>
      </c>
      <c r="B85" s="5" t="s">
        <v>80</v>
      </c>
      <c r="C85" s="5"/>
      <c r="D85" s="10" t="s">
        <v>81</v>
      </c>
      <c r="E85" s="9">
        <v>594.22</v>
      </c>
      <c r="H85" s="27" t="s">
        <v>486</v>
      </c>
      <c r="I85" s="9">
        <v>594.22</v>
      </c>
      <c r="J85" s="27">
        <v>5</v>
      </c>
    </row>
    <row r="86" s="27" customFormat="1" ht="17" customHeight="1" spans="1:10">
      <c r="A86" s="11" t="s">
        <v>10</v>
      </c>
      <c r="B86" s="11" t="s">
        <v>80</v>
      </c>
      <c r="C86" s="11" t="s">
        <v>12</v>
      </c>
      <c r="D86" s="12" t="s">
        <v>14</v>
      </c>
      <c r="E86" s="13">
        <v>358.96</v>
      </c>
      <c r="H86" s="27" t="s">
        <v>487</v>
      </c>
      <c r="I86" s="13">
        <v>358.96</v>
      </c>
      <c r="J86" s="27">
        <v>7</v>
      </c>
    </row>
    <row r="87" s="27" customFormat="1" ht="17" customHeight="1" spans="1:10">
      <c r="A87" s="11" t="s">
        <v>10</v>
      </c>
      <c r="B87" s="11" t="s">
        <v>80</v>
      </c>
      <c r="C87" s="11" t="s">
        <v>15</v>
      </c>
      <c r="D87" s="12" t="s">
        <v>16</v>
      </c>
      <c r="E87" s="13">
        <v>204.06</v>
      </c>
      <c r="H87" s="27" t="s">
        <v>488</v>
      </c>
      <c r="I87" s="13">
        <v>204.06</v>
      </c>
      <c r="J87" s="27">
        <v>7</v>
      </c>
    </row>
    <row r="88" s="27" customFormat="1" ht="17" customHeight="1" spans="1:10">
      <c r="A88" s="11" t="s">
        <v>10</v>
      </c>
      <c r="B88" s="11" t="s">
        <v>80</v>
      </c>
      <c r="C88" s="11" t="s">
        <v>46</v>
      </c>
      <c r="D88" s="12" t="s">
        <v>82</v>
      </c>
      <c r="E88" s="13">
        <v>31.2</v>
      </c>
      <c r="H88" s="27" t="s">
        <v>489</v>
      </c>
      <c r="I88" s="13">
        <v>31.2</v>
      </c>
      <c r="J88" s="27">
        <v>7</v>
      </c>
    </row>
    <row r="89" s="27" customFormat="1" ht="17" customHeight="1" spans="1:10">
      <c r="A89" s="5" t="s">
        <v>10</v>
      </c>
      <c r="B89" s="5" t="s">
        <v>83</v>
      </c>
      <c r="C89" s="5"/>
      <c r="D89" s="10" t="s">
        <v>84</v>
      </c>
      <c r="E89" s="9">
        <v>10636.72</v>
      </c>
      <c r="H89" s="27" t="s">
        <v>441</v>
      </c>
      <c r="I89" s="9">
        <v>10636.72</v>
      </c>
      <c r="J89" s="27">
        <v>5</v>
      </c>
    </row>
    <row r="90" s="27" customFormat="1" ht="17" customHeight="1" spans="1:10">
      <c r="A90" s="11" t="s">
        <v>10</v>
      </c>
      <c r="B90" s="11" t="s">
        <v>83</v>
      </c>
      <c r="C90" s="11" t="s">
        <v>12</v>
      </c>
      <c r="D90" s="12" t="s">
        <v>14</v>
      </c>
      <c r="E90" s="13">
        <v>7374.85</v>
      </c>
      <c r="H90" s="27" t="s">
        <v>442</v>
      </c>
      <c r="I90" s="13">
        <v>7374.85</v>
      </c>
      <c r="J90" s="27">
        <v>7</v>
      </c>
    </row>
    <row r="91" s="27" customFormat="1" ht="17" customHeight="1" spans="1:10">
      <c r="A91" s="11" t="s">
        <v>10</v>
      </c>
      <c r="B91" s="11" t="s">
        <v>83</v>
      </c>
      <c r="C91" s="11" t="s">
        <v>15</v>
      </c>
      <c r="D91" s="12" t="s">
        <v>16</v>
      </c>
      <c r="E91" s="13">
        <v>265.64</v>
      </c>
      <c r="H91" s="27" t="s">
        <v>443</v>
      </c>
      <c r="I91" s="13">
        <v>265.64</v>
      </c>
      <c r="J91" s="27">
        <v>7</v>
      </c>
    </row>
    <row r="92" s="27" customFormat="1" ht="17" customHeight="1" spans="1:10">
      <c r="A92" s="11" t="s">
        <v>10</v>
      </c>
      <c r="B92" s="11" t="s">
        <v>83</v>
      </c>
      <c r="C92" s="11" t="s">
        <v>17</v>
      </c>
      <c r="D92" s="12" t="s">
        <v>85</v>
      </c>
      <c r="E92" s="13">
        <v>23.09</v>
      </c>
      <c r="H92" s="27" t="s">
        <v>444</v>
      </c>
      <c r="I92" s="13">
        <v>23.09</v>
      </c>
      <c r="J92" s="27">
        <v>7</v>
      </c>
    </row>
    <row r="93" s="27" customFormat="1" ht="17" customHeight="1" spans="1:10">
      <c r="A93" s="11" t="s">
        <v>10</v>
      </c>
      <c r="B93" s="11" t="s">
        <v>83</v>
      </c>
      <c r="C93" s="11" t="s">
        <v>19</v>
      </c>
      <c r="D93" s="12" t="s">
        <v>86</v>
      </c>
      <c r="E93" s="13">
        <v>421.89</v>
      </c>
      <c r="H93" s="27" t="s">
        <v>445</v>
      </c>
      <c r="I93" s="13">
        <v>421.89</v>
      </c>
      <c r="J93" s="27">
        <v>7</v>
      </c>
    </row>
    <row r="94" s="27" customFormat="1" ht="17" customHeight="1" spans="1:10">
      <c r="A94" s="11" t="s">
        <v>10</v>
      </c>
      <c r="B94" s="11" t="s">
        <v>83</v>
      </c>
      <c r="C94" s="11" t="s">
        <v>87</v>
      </c>
      <c r="D94" s="12" t="s">
        <v>88</v>
      </c>
      <c r="E94" s="13">
        <v>122.6</v>
      </c>
      <c r="H94" s="27" t="s">
        <v>446</v>
      </c>
      <c r="I94" s="13">
        <v>122.6</v>
      </c>
      <c r="J94" s="27">
        <v>7</v>
      </c>
    </row>
    <row r="95" s="27" customFormat="1" ht="17" customHeight="1" spans="1:10">
      <c r="A95" s="11" t="s">
        <v>10</v>
      </c>
      <c r="B95" s="11" t="s">
        <v>83</v>
      </c>
      <c r="C95" s="11" t="s">
        <v>89</v>
      </c>
      <c r="D95" s="12" t="s">
        <v>90</v>
      </c>
      <c r="E95" s="13">
        <v>23.09</v>
      </c>
      <c r="H95" s="27" t="s">
        <v>447</v>
      </c>
      <c r="I95" s="13">
        <v>23.09</v>
      </c>
      <c r="J95" s="27">
        <v>7</v>
      </c>
    </row>
    <row r="96" s="27" customFormat="1" ht="17" customHeight="1" spans="1:10">
      <c r="A96" s="11" t="s">
        <v>10</v>
      </c>
      <c r="B96" s="11" t="s">
        <v>83</v>
      </c>
      <c r="C96" s="11" t="s">
        <v>29</v>
      </c>
      <c r="D96" s="12" t="s">
        <v>30</v>
      </c>
      <c r="E96" s="13">
        <v>2405.56</v>
      </c>
      <c r="H96" s="27" t="s">
        <v>448</v>
      </c>
      <c r="I96" s="13">
        <v>2405.56</v>
      </c>
      <c r="J96" s="27">
        <v>7</v>
      </c>
    </row>
    <row r="97" s="27" customFormat="1" ht="17" customHeight="1" spans="1:10">
      <c r="A97" s="5" t="s">
        <v>10</v>
      </c>
      <c r="B97" s="5" t="s">
        <v>91</v>
      </c>
      <c r="C97" s="5"/>
      <c r="D97" s="10" t="s">
        <v>92</v>
      </c>
      <c r="E97" s="9">
        <v>1586.04</v>
      </c>
      <c r="H97" s="27" t="s">
        <v>478</v>
      </c>
      <c r="I97" s="9">
        <v>1586.04</v>
      </c>
      <c r="J97" s="27">
        <v>5</v>
      </c>
    </row>
    <row r="98" s="27" customFormat="1" ht="17" customHeight="1" spans="1:10">
      <c r="A98" s="11" t="s">
        <v>10</v>
      </c>
      <c r="B98" s="11" t="s">
        <v>91</v>
      </c>
      <c r="C98" s="11" t="s">
        <v>12</v>
      </c>
      <c r="D98" s="12" t="s">
        <v>14</v>
      </c>
      <c r="E98" s="13">
        <v>466.44</v>
      </c>
      <c r="H98" s="27" t="s">
        <v>479</v>
      </c>
      <c r="I98" s="13">
        <v>466.44</v>
      </c>
      <c r="J98" s="27">
        <v>7</v>
      </c>
    </row>
    <row r="99" s="27" customFormat="1" ht="17" customHeight="1" spans="1:10">
      <c r="A99" s="11" t="s">
        <v>10</v>
      </c>
      <c r="B99" s="11" t="s">
        <v>91</v>
      </c>
      <c r="C99" s="11" t="s">
        <v>15</v>
      </c>
      <c r="D99" s="12" t="s">
        <v>16</v>
      </c>
      <c r="E99" s="13">
        <v>1119.6</v>
      </c>
      <c r="H99" s="27" t="s">
        <v>480</v>
      </c>
      <c r="I99" s="13">
        <v>1119.6</v>
      </c>
      <c r="J99" s="27">
        <v>7</v>
      </c>
    </row>
    <row r="100" s="27" customFormat="1" ht="17" customHeight="1" spans="1:10">
      <c r="A100" s="5" t="s">
        <v>10</v>
      </c>
      <c r="B100" s="5" t="s">
        <v>93</v>
      </c>
      <c r="C100" s="5"/>
      <c r="D100" s="10" t="s">
        <v>94</v>
      </c>
      <c r="E100" s="9">
        <v>540.37</v>
      </c>
      <c r="H100" s="27" t="s">
        <v>422</v>
      </c>
      <c r="I100" s="9">
        <v>540.37</v>
      </c>
      <c r="J100" s="27">
        <v>5</v>
      </c>
    </row>
    <row r="101" s="27" customFormat="1" ht="17" customHeight="1" spans="1:10">
      <c r="A101" s="11" t="s">
        <v>10</v>
      </c>
      <c r="B101" s="11" t="s">
        <v>93</v>
      </c>
      <c r="C101" s="11" t="s">
        <v>17</v>
      </c>
      <c r="D101" s="12" t="s">
        <v>95</v>
      </c>
      <c r="E101" s="13">
        <v>540.37</v>
      </c>
      <c r="H101" s="27" t="s">
        <v>424</v>
      </c>
      <c r="I101" s="13">
        <v>540.37</v>
      </c>
      <c r="J101" s="27">
        <v>7</v>
      </c>
    </row>
    <row r="102" s="27" customFormat="1" ht="17" customHeight="1" spans="1:10">
      <c r="A102" s="5" t="s">
        <v>10</v>
      </c>
      <c r="B102" s="5" t="s">
        <v>96</v>
      </c>
      <c r="C102" s="5"/>
      <c r="D102" s="10" t="s">
        <v>97</v>
      </c>
      <c r="E102" s="9">
        <v>1886.65</v>
      </c>
      <c r="I102" s="9"/>
    </row>
    <row r="103" s="27" customFormat="1" ht="17" customHeight="1" spans="1:10">
      <c r="A103" s="11" t="s">
        <v>10</v>
      </c>
      <c r="B103" s="11" t="s">
        <v>96</v>
      </c>
      <c r="C103" s="11" t="s">
        <v>12</v>
      </c>
      <c r="D103" s="12" t="s">
        <v>14</v>
      </c>
      <c r="E103" s="13">
        <v>969.05</v>
      </c>
      <c r="I103" s="13"/>
      <c r="J103" s="27">
        <v>7</v>
      </c>
    </row>
    <row r="104" s="27" customFormat="1" ht="17" customHeight="1" spans="1:10">
      <c r="A104" s="11" t="s">
        <v>10</v>
      </c>
      <c r="B104" s="11" t="s">
        <v>96</v>
      </c>
      <c r="C104" s="11" t="s">
        <v>15</v>
      </c>
      <c r="D104" s="12" t="s">
        <v>16</v>
      </c>
      <c r="E104" s="13">
        <v>917.6</v>
      </c>
      <c r="I104" s="13"/>
      <c r="J104" s="27">
        <v>7</v>
      </c>
    </row>
    <row r="105" s="27" customFormat="1" ht="17" customHeight="1" spans="1:10">
      <c r="A105" s="5" t="s">
        <v>10</v>
      </c>
      <c r="B105" s="5" t="s">
        <v>46</v>
      </c>
      <c r="C105" s="5"/>
      <c r="D105" s="10" t="s">
        <v>98</v>
      </c>
      <c r="E105" s="9">
        <v>18025.9</v>
      </c>
      <c r="H105" s="27" t="s">
        <v>472</v>
      </c>
      <c r="I105" s="9">
        <v>18025.9</v>
      </c>
      <c r="J105" s="27">
        <v>5</v>
      </c>
    </row>
    <row r="106" s="27" customFormat="1" ht="17" customHeight="1" spans="1:10">
      <c r="A106" s="11" t="s">
        <v>10</v>
      </c>
      <c r="B106" s="11" t="s">
        <v>46</v>
      </c>
      <c r="C106" s="11" t="s">
        <v>46</v>
      </c>
      <c r="D106" s="12" t="s">
        <v>99</v>
      </c>
      <c r="E106" s="13">
        <v>18025.9</v>
      </c>
      <c r="G106" s="27">
        <v>10000</v>
      </c>
      <c r="H106" s="27" t="s">
        <v>473</v>
      </c>
      <c r="I106" s="13">
        <v>18025.9</v>
      </c>
      <c r="J106" s="27">
        <v>7</v>
      </c>
    </row>
    <row r="107" s="27" customFormat="1" ht="17" customHeight="1" spans="1:10">
      <c r="A107" s="5" t="s">
        <v>100</v>
      </c>
      <c r="B107" s="5"/>
      <c r="C107" s="5"/>
      <c r="D107" s="10" t="s">
        <v>101</v>
      </c>
      <c r="E107" s="9">
        <v>5836.5</v>
      </c>
      <c r="F107" s="29">
        <v>5836.5</v>
      </c>
      <c r="H107" s="27" t="s">
        <v>100</v>
      </c>
      <c r="I107" s="9">
        <v>5836.5</v>
      </c>
      <c r="J107" s="27">
        <v>3</v>
      </c>
    </row>
    <row r="108" s="27" customFormat="1" ht="17" customHeight="1" spans="1:10">
      <c r="A108" s="5" t="s">
        <v>100</v>
      </c>
      <c r="B108" s="5" t="s">
        <v>38</v>
      </c>
      <c r="C108" s="5"/>
      <c r="D108" s="10" t="s">
        <v>102</v>
      </c>
      <c r="E108" s="9">
        <v>5195.5</v>
      </c>
      <c r="H108" s="27" t="s">
        <v>592</v>
      </c>
      <c r="I108" s="9">
        <v>5195.5</v>
      </c>
      <c r="J108" s="27">
        <v>5</v>
      </c>
    </row>
    <row r="109" s="27" customFormat="1" ht="17" customHeight="1" spans="1:10">
      <c r="A109" s="11" t="s">
        <v>100</v>
      </c>
      <c r="B109" s="11" t="s">
        <v>38</v>
      </c>
      <c r="C109" s="11" t="s">
        <v>25</v>
      </c>
      <c r="D109" s="12" t="s">
        <v>103</v>
      </c>
      <c r="E109" s="13">
        <v>695.5</v>
      </c>
      <c r="H109" s="27" t="s">
        <v>593</v>
      </c>
      <c r="I109" s="13">
        <v>695.5</v>
      </c>
      <c r="J109" s="27">
        <v>7</v>
      </c>
    </row>
    <row r="110" s="27" customFormat="1" ht="17" customHeight="1" spans="1:10">
      <c r="A110" s="11" t="s">
        <v>100</v>
      </c>
      <c r="B110" s="11" t="s">
        <v>38</v>
      </c>
      <c r="C110" s="11" t="s">
        <v>46</v>
      </c>
      <c r="D110" s="12" t="s">
        <v>104</v>
      </c>
      <c r="E110" s="13">
        <v>4500</v>
      </c>
      <c r="H110" s="27" t="s">
        <v>594</v>
      </c>
      <c r="I110" s="13">
        <v>4500</v>
      </c>
      <c r="J110" s="27">
        <v>7</v>
      </c>
    </row>
    <row r="111" s="27" customFormat="1" ht="17" customHeight="1" spans="1:10">
      <c r="A111" s="5" t="s">
        <v>100</v>
      </c>
      <c r="B111" s="5" t="s">
        <v>46</v>
      </c>
      <c r="C111" s="5"/>
      <c r="D111" s="10" t="s">
        <v>105</v>
      </c>
      <c r="E111" s="9">
        <v>641</v>
      </c>
      <c r="H111" s="27" t="s">
        <v>595</v>
      </c>
      <c r="I111" s="9">
        <v>641</v>
      </c>
      <c r="J111" s="27">
        <v>5</v>
      </c>
    </row>
    <row r="112" s="27" customFormat="1" ht="17" customHeight="1" spans="1:10">
      <c r="A112" s="11" t="s">
        <v>100</v>
      </c>
      <c r="B112" s="11" t="s">
        <v>46</v>
      </c>
      <c r="C112" s="11" t="s">
        <v>46</v>
      </c>
      <c r="D112" s="12" t="s">
        <v>106</v>
      </c>
      <c r="E112" s="13">
        <v>641</v>
      </c>
      <c r="H112" s="27" t="s">
        <v>596</v>
      </c>
      <c r="I112" s="13">
        <v>641</v>
      </c>
      <c r="J112" s="27">
        <v>7</v>
      </c>
    </row>
    <row r="113" s="27" customFormat="1" ht="17" customHeight="1" spans="1:10">
      <c r="A113" s="5" t="s">
        <v>107</v>
      </c>
      <c r="B113" s="5"/>
      <c r="C113" s="5"/>
      <c r="D113" s="10" t="s">
        <v>108</v>
      </c>
      <c r="E113" s="9">
        <v>80479.93</v>
      </c>
      <c r="F113" s="29">
        <v>80479.93</v>
      </c>
      <c r="H113" s="27" t="s">
        <v>107</v>
      </c>
      <c r="I113" s="9">
        <v>80479.93</v>
      </c>
      <c r="J113" s="27">
        <v>3</v>
      </c>
    </row>
    <row r="114" s="27" customFormat="1" ht="17" customHeight="1" spans="1:10">
      <c r="A114" s="5" t="s">
        <v>107</v>
      </c>
      <c r="B114" s="5" t="s">
        <v>15</v>
      </c>
      <c r="C114" s="5"/>
      <c r="D114" s="10" t="s">
        <v>109</v>
      </c>
      <c r="E114" s="9">
        <v>71833.9</v>
      </c>
      <c r="H114" s="27" t="s">
        <v>647</v>
      </c>
      <c r="I114" s="9">
        <v>71833.9</v>
      </c>
      <c r="J114" s="27">
        <v>5</v>
      </c>
    </row>
    <row r="115" s="27" customFormat="1" ht="17" customHeight="1" spans="1:10">
      <c r="A115" s="11" t="s">
        <v>107</v>
      </c>
      <c r="B115" s="11" t="s">
        <v>15</v>
      </c>
      <c r="C115" s="11" t="s">
        <v>12</v>
      </c>
      <c r="D115" s="12" t="s">
        <v>14</v>
      </c>
      <c r="E115" s="13">
        <v>65689.09</v>
      </c>
      <c r="H115" s="27" t="s">
        <v>648</v>
      </c>
      <c r="I115" s="13">
        <v>65689.09</v>
      </c>
      <c r="J115" s="27">
        <v>7</v>
      </c>
    </row>
    <row r="116" s="27" customFormat="1" ht="17" customHeight="1" spans="1:10">
      <c r="A116" s="11" t="s">
        <v>107</v>
      </c>
      <c r="B116" s="11" t="s">
        <v>15</v>
      </c>
      <c r="C116" s="11" t="s">
        <v>15</v>
      </c>
      <c r="D116" s="12" t="s">
        <v>16</v>
      </c>
      <c r="E116" s="13">
        <v>2023.4</v>
      </c>
      <c r="H116" s="27" t="s">
        <v>649</v>
      </c>
      <c r="I116" s="13">
        <v>2023.4</v>
      </c>
      <c r="J116" s="27">
        <v>7</v>
      </c>
    </row>
    <row r="117" s="27" customFormat="1" ht="17" customHeight="1" spans="1:10">
      <c r="A117" s="11" t="s">
        <v>107</v>
      </c>
      <c r="B117" s="11" t="s">
        <v>15</v>
      </c>
      <c r="C117" s="11" t="s">
        <v>110</v>
      </c>
      <c r="D117" s="12" t="s">
        <v>111</v>
      </c>
      <c r="E117" s="13">
        <v>1117.5</v>
      </c>
      <c r="H117" s="27" t="s">
        <v>650</v>
      </c>
      <c r="I117" s="13">
        <v>1117.5</v>
      </c>
      <c r="J117" s="27">
        <v>7</v>
      </c>
    </row>
    <row r="118" s="27" customFormat="1" ht="17" customHeight="1" spans="1:10">
      <c r="A118" s="11" t="s">
        <v>107</v>
      </c>
      <c r="B118" s="11" t="s">
        <v>15</v>
      </c>
      <c r="C118" s="11" t="s">
        <v>46</v>
      </c>
      <c r="D118" s="12" t="s">
        <v>112</v>
      </c>
      <c r="E118" s="13">
        <v>3003.91</v>
      </c>
      <c r="H118" s="27" t="s">
        <v>651</v>
      </c>
      <c r="I118" s="13">
        <v>3003.91</v>
      </c>
      <c r="J118" s="27">
        <v>7</v>
      </c>
    </row>
    <row r="119" s="27" customFormat="1" ht="17" customHeight="1" spans="1:10">
      <c r="A119" s="5" t="s">
        <v>107</v>
      </c>
      <c r="B119" s="5" t="s">
        <v>25</v>
      </c>
      <c r="C119" s="5"/>
      <c r="D119" s="10" t="s">
        <v>113</v>
      </c>
      <c r="E119" s="9">
        <v>348</v>
      </c>
      <c r="H119" s="27" t="s">
        <v>652</v>
      </c>
      <c r="I119" s="9">
        <v>348</v>
      </c>
      <c r="J119" s="27">
        <v>5</v>
      </c>
    </row>
    <row r="120" s="27" customFormat="1" ht="17" customHeight="1" spans="1:10">
      <c r="A120" s="11" t="s">
        <v>107</v>
      </c>
      <c r="B120" s="11" t="s">
        <v>25</v>
      </c>
      <c r="C120" s="11" t="s">
        <v>15</v>
      </c>
      <c r="D120" s="12" t="s">
        <v>16</v>
      </c>
      <c r="E120" s="13">
        <v>8</v>
      </c>
      <c r="H120" s="27" t="s">
        <v>653</v>
      </c>
      <c r="I120" s="13">
        <v>8</v>
      </c>
      <c r="J120" s="27">
        <v>7</v>
      </c>
    </row>
    <row r="121" s="27" customFormat="1" ht="17" customHeight="1" spans="1:10">
      <c r="A121" s="11" t="s">
        <v>107</v>
      </c>
      <c r="B121" s="11" t="s">
        <v>25</v>
      </c>
      <c r="C121" s="11" t="s">
        <v>46</v>
      </c>
      <c r="D121" s="12" t="s">
        <v>114</v>
      </c>
      <c r="E121" s="13">
        <v>340</v>
      </c>
      <c r="H121" s="27" t="s">
        <v>654</v>
      </c>
      <c r="I121" s="13">
        <v>340</v>
      </c>
      <c r="J121" s="27">
        <v>7</v>
      </c>
    </row>
    <row r="122" s="27" customFormat="1" ht="17" customHeight="1" spans="1:10">
      <c r="A122" s="5" t="s">
        <v>107</v>
      </c>
      <c r="B122" s="5" t="s">
        <v>38</v>
      </c>
      <c r="C122" s="5"/>
      <c r="D122" s="10" t="s">
        <v>115</v>
      </c>
      <c r="E122" s="9">
        <v>4234.59</v>
      </c>
      <c r="H122" s="27" t="s">
        <v>655</v>
      </c>
      <c r="I122" s="9">
        <v>4234.59</v>
      </c>
      <c r="J122" s="27">
        <v>5</v>
      </c>
    </row>
    <row r="123" s="27" customFormat="1" ht="17" customHeight="1" spans="1:10">
      <c r="A123" s="11" t="s">
        <v>107</v>
      </c>
      <c r="B123" s="11" t="s">
        <v>38</v>
      </c>
      <c r="C123" s="11" t="s">
        <v>12</v>
      </c>
      <c r="D123" s="12" t="s">
        <v>14</v>
      </c>
      <c r="E123" s="13">
        <v>3581.49</v>
      </c>
      <c r="H123" s="27" t="s">
        <v>656</v>
      </c>
      <c r="I123" s="13">
        <v>3581.49</v>
      </c>
      <c r="J123" s="27">
        <v>7</v>
      </c>
    </row>
    <row r="124" s="27" customFormat="1" ht="17" customHeight="1" spans="1:10">
      <c r="A124" s="11" t="s">
        <v>107</v>
      </c>
      <c r="B124" s="11" t="s">
        <v>38</v>
      </c>
      <c r="C124" s="11" t="s">
        <v>15</v>
      </c>
      <c r="D124" s="12" t="s">
        <v>16</v>
      </c>
      <c r="E124" s="13">
        <v>272</v>
      </c>
      <c r="H124" s="27" t="s">
        <v>657</v>
      </c>
      <c r="I124" s="13">
        <v>272</v>
      </c>
      <c r="J124" s="27">
        <v>7</v>
      </c>
    </row>
    <row r="125" s="27" customFormat="1" ht="17" customHeight="1" spans="1:10">
      <c r="A125" s="11" t="s">
        <v>107</v>
      </c>
      <c r="B125" s="11" t="s">
        <v>38</v>
      </c>
      <c r="C125" s="11" t="s">
        <v>17</v>
      </c>
      <c r="D125" s="12" t="s">
        <v>116</v>
      </c>
      <c r="E125" s="13">
        <v>70.7</v>
      </c>
      <c r="H125" s="27" t="s">
        <v>658</v>
      </c>
      <c r="I125" s="13">
        <v>70.7</v>
      </c>
      <c r="J125" s="27">
        <v>7</v>
      </c>
    </row>
    <row r="126" s="27" customFormat="1" ht="17" customHeight="1" spans="1:10">
      <c r="A126" s="11" t="s">
        <v>107</v>
      </c>
      <c r="B126" s="11" t="s">
        <v>38</v>
      </c>
      <c r="C126" s="11" t="s">
        <v>19</v>
      </c>
      <c r="D126" s="12" t="s">
        <v>117</v>
      </c>
      <c r="E126" s="13">
        <v>164.4</v>
      </c>
      <c r="H126" s="27" t="s">
        <v>659</v>
      </c>
      <c r="I126" s="13">
        <v>164.4</v>
      </c>
      <c r="J126" s="27">
        <v>7</v>
      </c>
    </row>
    <row r="127" s="27" customFormat="1" ht="17" customHeight="1" spans="1:10">
      <c r="A127" s="11" t="s">
        <v>107</v>
      </c>
      <c r="B127" s="11" t="s">
        <v>38</v>
      </c>
      <c r="C127" s="11" t="s">
        <v>35</v>
      </c>
      <c r="D127" s="12" t="s">
        <v>118</v>
      </c>
      <c r="E127" s="13">
        <v>16</v>
      </c>
      <c r="H127" s="27" t="s">
        <v>660</v>
      </c>
      <c r="I127" s="13">
        <v>16</v>
      </c>
      <c r="J127" s="27">
        <v>7</v>
      </c>
    </row>
    <row r="128" s="27" customFormat="1" ht="17" customHeight="1" spans="1:10">
      <c r="A128" s="11" t="s">
        <v>107</v>
      </c>
      <c r="B128" s="11" t="s">
        <v>38</v>
      </c>
      <c r="C128" s="11" t="s">
        <v>21</v>
      </c>
      <c r="D128" s="12" t="s">
        <v>119</v>
      </c>
      <c r="E128" s="13">
        <v>48</v>
      </c>
      <c r="H128" s="27" t="s">
        <v>661</v>
      </c>
      <c r="I128" s="13">
        <v>48</v>
      </c>
      <c r="J128" s="27">
        <v>7</v>
      </c>
    </row>
    <row r="129" s="27" customFormat="1" ht="17" customHeight="1" spans="1:10">
      <c r="A129" s="11" t="s">
        <v>107</v>
      </c>
      <c r="B129" s="11" t="s">
        <v>38</v>
      </c>
      <c r="C129" s="11" t="s">
        <v>120</v>
      </c>
      <c r="D129" s="12" t="s">
        <v>121</v>
      </c>
      <c r="E129" s="13">
        <v>82</v>
      </c>
      <c r="H129" s="27" t="s">
        <v>662</v>
      </c>
      <c r="I129" s="13">
        <v>82</v>
      </c>
      <c r="J129" s="27">
        <v>7</v>
      </c>
    </row>
    <row r="130" s="27" customFormat="1" ht="17" customHeight="1" spans="1:10">
      <c r="A130" s="5" t="s">
        <v>107</v>
      </c>
      <c r="B130" s="5" t="s">
        <v>21</v>
      </c>
      <c r="C130" s="5"/>
      <c r="D130" s="10" t="s">
        <v>122</v>
      </c>
      <c r="E130" s="9">
        <v>4044.44</v>
      </c>
      <c r="H130" s="27" t="s">
        <v>663</v>
      </c>
      <c r="I130" s="9">
        <v>4044.44</v>
      </c>
      <c r="J130" s="27">
        <v>5</v>
      </c>
    </row>
    <row r="131" s="27" customFormat="1" ht="17" customHeight="1" spans="1:10">
      <c r="A131" s="11" t="s">
        <v>107</v>
      </c>
      <c r="B131" s="11" t="s">
        <v>21</v>
      </c>
      <c r="C131" s="11" t="s">
        <v>12</v>
      </c>
      <c r="D131" s="12" t="s">
        <v>14</v>
      </c>
      <c r="E131" s="13">
        <v>3375.34</v>
      </c>
      <c r="H131" s="27" t="s">
        <v>664</v>
      </c>
      <c r="I131" s="13">
        <v>3375.34</v>
      </c>
      <c r="J131" s="27">
        <v>7</v>
      </c>
    </row>
    <row r="132" s="27" customFormat="1" ht="17" customHeight="1" spans="1:10">
      <c r="A132" s="11" t="s">
        <v>107</v>
      </c>
      <c r="B132" s="11" t="s">
        <v>21</v>
      </c>
      <c r="C132" s="11" t="s">
        <v>15</v>
      </c>
      <c r="D132" s="12" t="s">
        <v>16</v>
      </c>
      <c r="E132" s="13">
        <v>313.28</v>
      </c>
      <c r="H132" s="27" t="s">
        <v>665</v>
      </c>
      <c r="I132" s="13">
        <v>313.28</v>
      </c>
      <c r="J132" s="27">
        <v>7</v>
      </c>
    </row>
    <row r="133" s="27" customFormat="1" ht="17" customHeight="1" spans="1:10">
      <c r="A133" s="11" t="s">
        <v>107</v>
      </c>
      <c r="B133" s="11" t="s">
        <v>21</v>
      </c>
      <c r="C133" s="11" t="s">
        <v>17</v>
      </c>
      <c r="D133" s="12" t="s">
        <v>123</v>
      </c>
      <c r="E133" s="13">
        <v>270.18</v>
      </c>
      <c r="H133" s="27" t="s">
        <v>666</v>
      </c>
      <c r="I133" s="13">
        <v>270.18</v>
      </c>
      <c r="J133" s="27">
        <v>7</v>
      </c>
    </row>
    <row r="134" s="27" customFormat="1" ht="17" customHeight="1" spans="1:10">
      <c r="A134" s="11" t="s">
        <v>107</v>
      </c>
      <c r="B134" s="11" t="s">
        <v>21</v>
      </c>
      <c r="C134" s="11" t="s">
        <v>19</v>
      </c>
      <c r="D134" s="12" t="s">
        <v>124</v>
      </c>
      <c r="E134" s="13">
        <v>30.64</v>
      </c>
      <c r="H134" s="27" t="s">
        <v>667</v>
      </c>
      <c r="I134" s="13">
        <v>30.64</v>
      </c>
      <c r="J134" s="27">
        <v>7</v>
      </c>
    </row>
    <row r="135" s="27" customFormat="1" ht="17" customHeight="1" spans="1:10">
      <c r="A135" s="11" t="s">
        <v>107</v>
      </c>
      <c r="B135" s="11" t="s">
        <v>21</v>
      </c>
      <c r="C135" s="11" t="s">
        <v>38</v>
      </c>
      <c r="D135" s="12" t="s">
        <v>125</v>
      </c>
      <c r="E135" s="13">
        <v>10</v>
      </c>
      <c r="H135" s="27" t="s">
        <v>668</v>
      </c>
      <c r="I135" s="13">
        <v>10</v>
      </c>
      <c r="J135" s="27">
        <v>7</v>
      </c>
    </row>
    <row r="136" s="27" customFormat="1" ht="17" customHeight="1" spans="1:10">
      <c r="A136" s="11" t="s">
        <v>107</v>
      </c>
      <c r="B136" s="11" t="s">
        <v>21</v>
      </c>
      <c r="C136" s="11" t="s">
        <v>46</v>
      </c>
      <c r="D136" s="12" t="s">
        <v>126</v>
      </c>
      <c r="E136" s="13">
        <v>45</v>
      </c>
      <c r="H136" s="27" t="s">
        <v>669</v>
      </c>
      <c r="I136" s="13">
        <v>45</v>
      </c>
      <c r="J136" s="27">
        <v>7</v>
      </c>
    </row>
    <row r="137" s="27" customFormat="1" ht="17" customHeight="1" spans="1:10">
      <c r="A137" s="5" t="s">
        <v>107</v>
      </c>
      <c r="B137" s="5" t="s">
        <v>46</v>
      </c>
      <c r="C137" s="5"/>
      <c r="D137" s="10" t="s">
        <v>127</v>
      </c>
      <c r="E137" s="9">
        <v>19</v>
      </c>
      <c r="H137" s="27" t="s">
        <v>645</v>
      </c>
      <c r="I137" s="9">
        <v>19</v>
      </c>
      <c r="J137" s="27">
        <v>5</v>
      </c>
    </row>
    <row r="138" s="27" customFormat="1" ht="17" customHeight="1" spans="1:10">
      <c r="A138" s="11" t="s">
        <v>107</v>
      </c>
      <c r="B138" s="11" t="s">
        <v>46</v>
      </c>
      <c r="C138" s="11" t="s">
        <v>15</v>
      </c>
      <c r="D138" s="12" t="s">
        <v>128</v>
      </c>
      <c r="E138" s="13">
        <v>19</v>
      </c>
      <c r="H138" s="27" t="s">
        <v>646</v>
      </c>
      <c r="I138" s="13">
        <v>19</v>
      </c>
      <c r="J138" s="27">
        <v>7</v>
      </c>
    </row>
    <row r="139" s="27" customFormat="1" ht="17" customHeight="1" spans="1:10">
      <c r="A139" s="5" t="s">
        <v>129</v>
      </c>
      <c r="B139" s="5"/>
      <c r="C139" s="5"/>
      <c r="D139" s="10" t="s">
        <v>130</v>
      </c>
      <c r="E139" s="9">
        <v>176039.67</v>
      </c>
      <c r="F139" s="29">
        <v>176039.67</v>
      </c>
      <c r="H139" s="27" t="s">
        <v>129</v>
      </c>
      <c r="I139" s="9">
        <v>176039.67</v>
      </c>
      <c r="J139" s="27">
        <v>3</v>
      </c>
    </row>
    <row r="140" s="27" customFormat="1" ht="17" customHeight="1" spans="1:10">
      <c r="A140" s="5" t="s">
        <v>129</v>
      </c>
      <c r="B140" s="5" t="s">
        <v>12</v>
      </c>
      <c r="C140" s="5"/>
      <c r="D140" s="10" t="s">
        <v>131</v>
      </c>
      <c r="E140" s="9">
        <v>5277.51</v>
      </c>
      <c r="H140" s="27" t="s">
        <v>606</v>
      </c>
      <c r="I140" s="9">
        <v>5277.51</v>
      </c>
      <c r="J140" s="27">
        <v>5</v>
      </c>
    </row>
    <row r="141" s="27" customFormat="1" ht="17" customHeight="1" spans="1:10">
      <c r="A141" s="11" t="s">
        <v>129</v>
      </c>
      <c r="B141" s="11" t="s">
        <v>12</v>
      </c>
      <c r="C141" s="11" t="s">
        <v>12</v>
      </c>
      <c r="D141" s="12" t="s">
        <v>14</v>
      </c>
      <c r="E141" s="13">
        <v>2136.57</v>
      </c>
      <c r="H141" s="27" t="s">
        <v>607</v>
      </c>
      <c r="I141" s="13">
        <v>2136.57</v>
      </c>
      <c r="J141" s="27">
        <v>7</v>
      </c>
    </row>
    <row r="142" s="27" customFormat="1" ht="17" customHeight="1" spans="1:10">
      <c r="A142" s="11" t="s">
        <v>129</v>
      </c>
      <c r="B142" s="11" t="s">
        <v>12</v>
      </c>
      <c r="C142" s="11" t="s">
        <v>46</v>
      </c>
      <c r="D142" s="12" t="s">
        <v>132</v>
      </c>
      <c r="E142" s="13">
        <v>3140.94</v>
      </c>
      <c r="H142" s="27" t="s">
        <v>608</v>
      </c>
      <c r="I142" s="13">
        <v>3140.94</v>
      </c>
      <c r="J142" s="27">
        <v>7</v>
      </c>
    </row>
    <row r="143" s="27" customFormat="1" ht="17" customHeight="1" spans="1:10">
      <c r="A143" s="5" t="s">
        <v>129</v>
      </c>
      <c r="B143" s="5" t="s">
        <v>15</v>
      </c>
      <c r="C143" s="5"/>
      <c r="D143" s="10" t="s">
        <v>133</v>
      </c>
      <c r="E143" s="9">
        <v>94029.35</v>
      </c>
      <c r="H143" s="27" t="s">
        <v>597</v>
      </c>
      <c r="I143" s="9">
        <v>94029.35</v>
      </c>
      <c r="J143" s="27">
        <v>5</v>
      </c>
    </row>
    <row r="144" s="27" customFormat="1" ht="17" customHeight="1" spans="1:10">
      <c r="A144" s="11" t="s">
        <v>129</v>
      </c>
      <c r="B144" s="11" t="s">
        <v>15</v>
      </c>
      <c r="C144" s="11" t="s">
        <v>12</v>
      </c>
      <c r="D144" s="12" t="s">
        <v>134</v>
      </c>
      <c r="E144" s="13">
        <v>4303.81</v>
      </c>
      <c r="H144" s="27" t="s">
        <v>598</v>
      </c>
      <c r="I144" s="13">
        <v>4303.81</v>
      </c>
      <c r="J144" s="27">
        <v>7</v>
      </c>
    </row>
    <row r="145" s="27" customFormat="1" ht="17" customHeight="1" spans="1:10">
      <c r="A145" s="11" t="s">
        <v>129</v>
      </c>
      <c r="B145" s="11" t="s">
        <v>15</v>
      </c>
      <c r="C145" s="11" t="s">
        <v>15</v>
      </c>
      <c r="D145" s="12" t="s">
        <v>135</v>
      </c>
      <c r="E145" s="13">
        <v>5983.54</v>
      </c>
      <c r="H145" s="27" t="s">
        <v>599</v>
      </c>
      <c r="I145" s="13">
        <v>5983.54</v>
      </c>
      <c r="J145" s="27">
        <v>7</v>
      </c>
    </row>
    <row r="146" s="27" customFormat="1" ht="17" customHeight="1" spans="1:10">
      <c r="A146" s="11" t="s">
        <v>129</v>
      </c>
      <c r="B146" s="11" t="s">
        <v>15</v>
      </c>
      <c r="C146" s="11" t="s">
        <v>25</v>
      </c>
      <c r="D146" s="12" t="s">
        <v>136</v>
      </c>
      <c r="E146" s="13">
        <v>32413.47</v>
      </c>
      <c r="H146" s="27" t="s">
        <v>600</v>
      </c>
      <c r="I146" s="13">
        <v>32413.47</v>
      </c>
      <c r="J146" s="27">
        <v>7</v>
      </c>
    </row>
    <row r="147" s="27" customFormat="1" ht="17" customHeight="1" spans="1:10">
      <c r="A147" s="11" t="s">
        <v>129</v>
      </c>
      <c r="B147" s="11" t="s">
        <v>15</v>
      </c>
      <c r="C147" s="11" t="s">
        <v>17</v>
      </c>
      <c r="D147" s="12" t="s">
        <v>137</v>
      </c>
      <c r="E147" s="13">
        <v>44910.13</v>
      </c>
      <c r="H147" s="27" t="s">
        <v>601</v>
      </c>
      <c r="I147" s="13">
        <v>44910.13</v>
      </c>
      <c r="J147" s="27">
        <v>7</v>
      </c>
    </row>
    <row r="148" s="27" customFormat="1" ht="17" customHeight="1" spans="1:10">
      <c r="A148" s="11" t="s">
        <v>129</v>
      </c>
      <c r="B148" s="11" t="s">
        <v>15</v>
      </c>
      <c r="C148" s="11" t="s">
        <v>19</v>
      </c>
      <c r="D148" s="12" t="s">
        <v>138</v>
      </c>
      <c r="E148" s="13">
        <v>919</v>
      </c>
      <c r="H148" s="27" t="s">
        <v>602</v>
      </c>
      <c r="I148" s="13">
        <v>919</v>
      </c>
      <c r="J148" s="27">
        <v>7</v>
      </c>
    </row>
    <row r="149" s="27" customFormat="1" ht="17" customHeight="1" spans="1:10">
      <c r="A149" s="11" t="s">
        <v>129</v>
      </c>
      <c r="B149" s="11" t="s">
        <v>15</v>
      </c>
      <c r="C149" s="11" t="s">
        <v>46</v>
      </c>
      <c r="D149" s="12" t="s">
        <v>139</v>
      </c>
      <c r="E149" s="13">
        <v>5499.4</v>
      </c>
      <c r="H149" s="27" t="s">
        <v>603</v>
      </c>
      <c r="I149" s="13">
        <v>5499.4</v>
      </c>
      <c r="J149" s="27">
        <v>7</v>
      </c>
    </row>
    <row r="150" s="27" customFormat="1" ht="17" customHeight="1" spans="1:10">
      <c r="A150" s="5" t="s">
        <v>129</v>
      </c>
      <c r="B150" s="5" t="s">
        <v>25</v>
      </c>
      <c r="C150" s="5"/>
      <c r="D150" s="10" t="s">
        <v>140</v>
      </c>
      <c r="E150" s="9">
        <v>45874.31</v>
      </c>
      <c r="H150" s="27" t="s">
        <v>612</v>
      </c>
      <c r="I150" s="9">
        <v>45874.31</v>
      </c>
      <c r="J150" s="27">
        <v>5</v>
      </c>
    </row>
    <row r="151" s="27" customFormat="1" ht="17" customHeight="1" spans="1:10">
      <c r="A151" s="11" t="s">
        <v>129</v>
      </c>
      <c r="B151" s="11" t="s">
        <v>25</v>
      </c>
      <c r="C151" s="11" t="s">
        <v>15</v>
      </c>
      <c r="D151" s="12" t="s">
        <v>141</v>
      </c>
      <c r="E151" s="13">
        <v>6243.47</v>
      </c>
      <c r="H151" s="27" t="s">
        <v>613</v>
      </c>
      <c r="I151" s="13">
        <v>6243.47</v>
      </c>
      <c r="J151" s="27">
        <v>7</v>
      </c>
    </row>
    <row r="152" s="27" customFormat="1" ht="17" customHeight="1" spans="1:10">
      <c r="A152" s="11" t="s">
        <v>129</v>
      </c>
      <c r="B152" s="11" t="s">
        <v>25</v>
      </c>
      <c r="C152" s="11" t="s">
        <v>19</v>
      </c>
      <c r="D152" s="12" t="s">
        <v>142</v>
      </c>
      <c r="E152" s="13">
        <v>39630.84</v>
      </c>
      <c r="H152" s="27" t="s">
        <v>614</v>
      </c>
      <c r="I152" s="13">
        <v>39630.84</v>
      </c>
      <c r="J152" s="27">
        <v>7</v>
      </c>
    </row>
    <row r="153" s="27" customFormat="1" ht="17" customHeight="1" spans="1:10">
      <c r="A153" s="5" t="s">
        <v>129</v>
      </c>
      <c r="B153" s="5" t="s">
        <v>17</v>
      </c>
      <c r="C153" s="5"/>
      <c r="D153" s="10" t="s">
        <v>143</v>
      </c>
      <c r="E153" s="9">
        <v>2062.52</v>
      </c>
      <c r="H153" s="27" t="s">
        <v>615</v>
      </c>
      <c r="I153" s="9">
        <v>2062.52</v>
      </c>
      <c r="J153" s="27">
        <v>5</v>
      </c>
    </row>
    <row r="154" s="27" customFormat="1" ht="17" customHeight="1" spans="1:10">
      <c r="A154" s="11" t="s">
        <v>129</v>
      </c>
      <c r="B154" s="11" t="s">
        <v>17</v>
      </c>
      <c r="C154" s="11" t="s">
        <v>17</v>
      </c>
      <c r="D154" s="12" t="s">
        <v>144</v>
      </c>
      <c r="E154" s="13">
        <v>2062.52</v>
      </c>
      <c r="H154" s="27" t="s">
        <v>616</v>
      </c>
      <c r="I154" s="13">
        <v>2062.52</v>
      </c>
      <c r="J154" s="27">
        <v>7</v>
      </c>
    </row>
    <row r="155" s="27" customFormat="1" ht="17" customHeight="1" spans="1:10">
      <c r="A155" s="5" t="s">
        <v>129</v>
      </c>
      <c r="B155" s="5" t="s">
        <v>35</v>
      </c>
      <c r="C155" s="5"/>
      <c r="D155" s="10" t="s">
        <v>145</v>
      </c>
      <c r="E155" s="9">
        <v>2927.73</v>
      </c>
      <c r="H155" s="27" t="s">
        <v>609</v>
      </c>
      <c r="I155" s="9">
        <v>2927.73</v>
      </c>
      <c r="J155" s="27">
        <v>5</v>
      </c>
    </row>
    <row r="156" s="27" customFormat="1" ht="17" customHeight="1" spans="1:10">
      <c r="A156" s="11" t="s">
        <v>129</v>
      </c>
      <c r="B156" s="11" t="s">
        <v>35</v>
      </c>
      <c r="C156" s="11" t="s">
        <v>12</v>
      </c>
      <c r="D156" s="12" t="s">
        <v>146</v>
      </c>
      <c r="E156" s="13">
        <v>2138.4</v>
      </c>
      <c r="H156" s="27" t="s">
        <v>610</v>
      </c>
      <c r="I156" s="13">
        <v>2138.4</v>
      </c>
      <c r="J156" s="27">
        <v>7</v>
      </c>
    </row>
    <row r="157" s="27" customFormat="1" ht="17" customHeight="1" spans="1:10">
      <c r="A157" s="11" t="s">
        <v>129</v>
      </c>
      <c r="B157" s="11" t="s">
        <v>35</v>
      </c>
      <c r="C157" s="11" t="s">
        <v>15</v>
      </c>
      <c r="D157" s="12" t="s">
        <v>147</v>
      </c>
      <c r="E157" s="13">
        <v>789.33</v>
      </c>
      <c r="H157" s="27" t="s">
        <v>611</v>
      </c>
      <c r="I157" s="13">
        <v>789.33</v>
      </c>
      <c r="J157" s="27">
        <v>7</v>
      </c>
    </row>
    <row r="158" s="27" customFormat="1" ht="17" customHeight="1" spans="1:10">
      <c r="A158" s="5" t="s">
        <v>129</v>
      </c>
      <c r="B158" s="5" t="s">
        <v>21</v>
      </c>
      <c r="C158" s="5"/>
      <c r="D158" s="10" t="s">
        <v>148</v>
      </c>
      <c r="E158" s="9">
        <v>2290.42</v>
      </c>
      <c r="H158" s="27" t="s">
        <v>604</v>
      </c>
      <c r="I158" s="9">
        <v>2290.42</v>
      </c>
      <c r="J158" s="27">
        <v>5</v>
      </c>
    </row>
    <row r="159" s="27" customFormat="1" ht="17" customHeight="1" spans="1:10">
      <c r="A159" s="11" t="s">
        <v>129</v>
      </c>
      <c r="B159" s="11" t="s">
        <v>21</v>
      </c>
      <c r="C159" s="11" t="s">
        <v>15</v>
      </c>
      <c r="D159" s="12" t="s">
        <v>149</v>
      </c>
      <c r="E159" s="13">
        <v>2290.42</v>
      </c>
      <c r="H159" s="27" t="s">
        <v>605</v>
      </c>
      <c r="I159" s="13">
        <v>2290.42</v>
      </c>
      <c r="J159" s="27">
        <v>7</v>
      </c>
    </row>
    <row r="160" s="27" customFormat="1" ht="17" customHeight="1" spans="1:10">
      <c r="A160" s="5" t="s">
        <v>129</v>
      </c>
      <c r="B160" s="5" t="s">
        <v>150</v>
      </c>
      <c r="C160" s="5"/>
      <c r="D160" s="10" t="s">
        <v>151</v>
      </c>
      <c r="E160" s="9">
        <v>6451</v>
      </c>
      <c r="H160" s="27" t="s">
        <v>619</v>
      </c>
      <c r="I160" s="9">
        <v>6451</v>
      </c>
      <c r="J160" s="27">
        <v>5</v>
      </c>
    </row>
    <row r="161" s="27" customFormat="1" ht="17" customHeight="1" spans="1:10">
      <c r="A161" s="11" t="s">
        <v>129</v>
      </c>
      <c r="B161" s="11" t="s">
        <v>150</v>
      </c>
      <c r="C161" s="11" t="s">
        <v>46</v>
      </c>
      <c r="D161" s="12" t="s">
        <v>152</v>
      </c>
      <c r="E161" s="13">
        <v>6451</v>
      </c>
      <c r="H161" s="27" t="s">
        <v>620</v>
      </c>
      <c r="I161" s="13">
        <v>6451</v>
      </c>
      <c r="J161" s="27">
        <v>7</v>
      </c>
    </row>
    <row r="162" s="27" customFormat="1" ht="17" customHeight="1" spans="1:10">
      <c r="A162" s="5" t="s">
        <v>129</v>
      </c>
      <c r="B162" s="5" t="s">
        <v>46</v>
      </c>
      <c r="C162" s="5"/>
      <c r="D162" s="10" t="s">
        <v>153</v>
      </c>
      <c r="E162" s="9">
        <v>17126.83</v>
      </c>
      <c r="H162" s="27" t="s">
        <v>617</v>
      </c>
      <c r="I162" s="9">
        <v>17126.83</v>
      </c>
      <c r="J162" s="27">
        <v>5</v>
      </c>
    </row>
    <row r="163" s="27" customFormat="1" ht="17" customHeight="1" spans="1:10">
      <c r="A163" s="11" t="s">
        <v>129</v>
      </c>
      <c r="B163" s="11" t="s">
        <v>46</v>
      </c>
      <c r="C163" s="11" t="s">
        <v>46</v>
      </c>
      <c r="D163" s="12" t="s">
        <v>154</v>
      </c>
      <c r="E163" s="13">
        <v>17126.83</v>
      </c>
      <c r="H163" s="27" t="s">
        <v>618</v>
      </c>
      <c r="I163" s="13">
        <v>17126.83</v>
      </c>
      <c r="J163" s="27">
        <v>7</v>
      </c>
    </row>
    <row r="164" s="27" customFormat="1" ht="17" customHeight="1" spans="1:10">
      <c r="A164" s="5" t="s">
        <v>155</v>
      </c>
      <c r="B164" s="5"/>
      <c r="C164" s="5"/>
      <c r="D164" s="10" t="s">
        <v>156</v>
      </c>
      <c r="E164" s="9">
        <v>54136.02</v>
      </c>
      <c r="F164" s="29">
        <v>54136.02</v>
      </c>
      <c r="H164" s="27" t="s">
        <v>155</v>
      </c>
      <c r="I164" s="9">
        <v>54136.02</v>
      </c>
      <c r="J164" s="27">
        <v>3</v>
      </c>
    </row>
    <row r="165" s="27" customFormat="1" ht="17" customHeight="1" spans="1:10">
      <c r="A165" s="5" t="s">
        <v>155</v>
      </c>
      <c r="B165" s="5" t="s">
        <v>12</v>
      </c>
      <c r="C165" s="5"/>
      <c r="D165" s="10" t="s">
        <v>157</v>
      </c>
      <c r="E165" s="9">
        <v>9420.93</v>
      </c>
      <c r="H165" s="27" t="s">
        <v>670</v>
      </c>
      <c r="I165" s="9">
        <v>9420.93</v>
      </c>
      <c r="J165" s="27">
        <v>5</v>
      </c>
    </row>
    <row r="166" s="27" customFormat="1" ht="17" customHeight="1" spans="1:10">
      <c r="A166" s="11" t="s">
        <v>155</v>
      </c>
      <c r="B166" s="11" t="s">
        <v>12</v>
      </c>
      <c r="C166" s="11" t="s">
        <v>12</v>
      </c>
      <c r="D166" s="12" t="s">
        <v>14</v>
      </c>
      <c r="E166" s="13">
        <v>977.73</v>
      </c>
      <c r="H166" s="27" t="s">
        <v>671</v>
      </c>
      <c r="I166" s="13">
        <v>977.73</v>
      </c>
      <c r="J166" s="27">
        <v>7</v>
      </c>
    </row>
    <row r="167" s="27" customFormat="1" ht="17" customHeight="1" spans="1:10">
      <c r="A167" s="11" t="s">
        <v>155</v>
      </c>
      <c r="B167" s="11" t="s">
        <v>12</v>
      </c>
      <c r="C167" s="11" t="s">
        <v>46</v>
      </c>
      <c r="D167" s="12" t="s">
        <v>158</v>
      </c>
      <c r="E167" s="13">
        <v>8443.2</v>
      </c>
      <c r="H167" s="27" t="s">
        <v>672</v>
      </c>
      <c r="I167" s="13">
        <v>8443.2</v>
      </c>
      <c r="J167" s="27">
        <v>7</v>
      </c>
    </row>
    <row r="168" s="27" customFormat="1" ht="17" customHeight="1" spans="1:10">
      <c r="A168" s="5" t="s">
        <v>155</v>
      </c>
      <c r="B168" s="5" t="s">
        <v>38</v>
      </c>
      <c r="C168" s="5"/>
      <c r="D168" s="10" t="s">
        <v>159</v>
      </c>
      <c r="E168" s="9">
        <v>308.66</v>
      </c>
      <c r="H168" s="27" t="s">
        <v>678</v>
      </c>
      <c r="I168" s="9">
        <v>308.66</v>
      </c>
      <c r="J168" s="27">
        <v>5</v>
      </c>
    </row>
    <row r="169" s="27" customFormat="1" ht="17" customHeight="1" spans="1:10">
      <c r="A169" s="11" t="s">
        <v>155</v>
      </c>
      <c r="B169" s="11" t="s">
        <v>38</v>
      </c>
      <c r="C169" s="11" t="s">
        <v>12</v>
      </c>
      <c r="D169" s="12" t="s">
        <v>160</v>
      </c>
      <c r="E169" s="13">
        <v>222.66</v>
      </c>
      <c r="H169" s="27" t="s">
        <v>679</v>
      </c>
      <c r="I169" s="13">
        <v>222.66</v>
      </c>
      <c r="J169" s="27">
        <v>7</v>
      </c>
    </row>
    <row r="170" s="27" customFormat="1" ht="17" customHeight="1" spans="1:10">
      <c r="A170" s="11" t="s">
        <v>155</v>
      </c>
      <c r="B170" s="11" t="s">
        <v>38</v>
      </c>
      <c r="C170" s="11" t="s">
        <v>15</v>
      </c>
      <c r="D170" s="12" t="s">
        <v>161</v>
      </c>
      <c r="E170" s="13">
        <v>86</v>
      </c>
      <c r="H170" s="27" t="s">
        <v>680</v>
      </c>
      <c r="I170" s="13">
        <v>86</v>
      </c>
      <c r="J170" s="27">
        <v>7</v>
      </c>
    </row>
    <row r="171" s="27" customFormat="1" ht="17" customHeight="1" spans="1:10">
      <c r="A171" s="5" t="s">
        <v>155</v>
      </c>
      <c r="B171" s="5" t="s">
        <v>35</v>
      </c>
      <c r="C171" s="5"/>
      <c r="D171" s="10" t="s">
        <v>162</v>
      </c>
      <c r="E171" s="9">
        <v>834.43</v>
      </c>
      <c r="H171" s="27" t="s">
        <v>673</v>
      </c>
      <c r="I171" s="9">
        <v>834.43</v>
      </c>
      <c r="J171" s="27">
        <v>5</v>
      </c>
    </row>
    <row r="172" s="27" customFormat="1" ht="17" customHeight="1" spans="1:10">
      <c r="A172" s="11" t="s">
        <v>155</v>
      </c>
      <c r="B172" s="11" t="s">
        <v>35</v>
      </c>
      <c r="C172" s="11" t="s">
        <v>12</v>
      </c>
      <c r="D172" s="12" t="s">
        <v>163</v>
      </c>
      <c r="E172" s="13">
        <v>320.96</v>
      </c>
      <c r="H172" s="27" t="s">
        <v>674</v>
      </c>
      <c r="I172" s="13">
        <v>320.96</v>
      </c>
      <c r="J172" s="27">
        <v>7</v>
      </c>
    </row>
    <row r="173" s="27" customFormat="1" ht="17" customHeight="1" spans="1:10">
      <c r="A173" s="11" t="s">
        <v>155</v>
      </c>
      <c r="B173" s="11" t="s">
        <v>35</v>
      </c>
      <c r="C173" s="11" t="s">
        <v>15</v>
      </c>
      <c r="D173" s="12" t="s">
        <v>164</v>
      </c>
      <c r="E173" s="13">
        <v>226.85</v>
      </c>
      <c r="H173" s="27" t="s">
        <v>675</v>
      </c>
      <c r="I173" s="13">
        <v>226.85</v>
      </c>
      <c r="J173" s="27">
        <v>7</v>
      </c>
    </row>
    <row r="174" s="27" customFormat="1" ht="17" customHeight="1" spans="1:10">
      <c r="A174" s="11" t="s">
        <v>155</v>
      </c>
      <c r="B174" s="11" t="s">
        <v>35</v>
      </c>
      <c r="C174" s="11" t="s">
        <v>19</v>
      </c>
      <c r="D174" s="12" t="s">
        <v>165</v>
      </c>
      <c r="E174" s="13">
        <v>206.62</v>
      </c>
      <c r="H174" s="27" t="s">
        <v>676</v>
      </c>
      <c r="I174" s="13">
        <v>206.62</v>
      </c>
      <c r="J174" s="27">
        <v>7</v>
      </c>
    </row>
    <row r="175" s="27" customFormat="1" ht="17" customHeight="1" spans="1:10">
      <c r="A175" s="11" t="s">
        <v>155</v>
      </c>
      <c r="B175" s="11" t="s">
        <v>35</v>
      </c>
      <c r="C175" s="11" t="s">
        <v>46</v>
      </c>
      <c r="D175" s="12" t="s">
        <v>166</v>
      </c>
      <c r="E175" s="13">
        <v>80</v>
      </c>
      <c r="H175" s="27" t="s">
        <v>677</v>
      </c>
      <c r="I175" s="13">
        <v>80</v>
      </c>
      <c r="J175" s="27">
        <v>7</v>
      </c>
    </row>
    <row r="176" s="27" customFormat="1" ht="17" customHeight="1" spans="1:10">
      <c r="A176" s="5" t="s">
        <v>155</v>
      </c>
      <c r="B176" s="5" t="s">
        <v>150</v>
      </c>
      <c r="C176" s="5"/>
      <c r="D176" s="10" t="s">
        <v>167</v>
      </c>
      <c r="E176" s="9">
        <v>2000</v>
      </c>
      <c r="H176" s="27" t="s">
        <v>681</v>
      </c>
      <c r="I176" s="9">
        <v>2000</v>
      </c>
      <c r="J176" s="27">
        <v>5</v>
      </c>
    </row>
    <row r="177" s="27" customFormat="1" ht="17" customHeight="1" spans="1:10">
      <c r="A177" s="11" t="s">
        <v>155</v>
      </c>
      <c r="B177" s="11" t="s">
        <v>150</v>
      </c>
      <c r="C177" s="11" t="s">
        <v>46</v>
      </c>
      <c r="D177" s="12" t="s">
        <v>168</v>
      </c>
      <c r="E177" s="13">
        <v>2000</v>
      </c>
      <c r="H177" s="27" t="s">
        <v>682</v>
      </c>
      <c r="I177" s="13">
        <v>2000</v>
      </c>
      <c r="J177" s="27">
        <v>7</v>
      </c>
    </row>
    <row r="178" s="27" customFormat="1" ht="17" customHeight="1" spans="1:10">
      <c r="A178" s="5" t="s">
        <v>155</v>
      </c>
      <c r="B178" s="5" t="s">
        <v>46</v>
      </c>
      <c r="C178" s="5"/>
      <c r="D178" s="10" t="s">
        <v>169</v>
      </c>
      <c r="E178" s="9">
        <v>41572</v>
      </c>
      <c r="H178" s="27" t="s">
        <v>683</v>
      </c>
      <c r="I178" s="9">
        <v>41572</v>
      </c>
      <c r="J178" s="27">
        <v>5</v>
      </c>
    </row>
    <row r="179" s="27" customFormat="1" ht="17" customHeight="1" spans="1:10">
      <c r="A179" s="11" t="s">
        <v>155</v>
      </c>
      <c r="B179" s="11" t="s">
        <v>46</v>
      </c>
      <c r="C179" s="11" t="s">
        <v>46</v>
      </c>
      <c r="D179" s="12" t="s">
        <v>170</v>
      </c>
      <c r="E179" s="13">
        <v>41572</v>
      </c>
      <c r="G179" s="27">
        <v>20000</v>
      </c>
      <c r="H179" s="27" t="s">
        <v>684</v>
      </c>
      <c r="I179" s="13">
        <v>41572</v>
      </c>
      <c r="J179" s="27">
        <v>7</v>
      </c>
    </row>
    <row r="180" s="27" customFormat="1" ht="17" customHeight="1" spans="1:10">
      <c r="A180" s="5" t="s">
        <v>171</v>
      </c>
      <c r="B180" s="5"/>
      <c r="C180" s="5"/>
      <c r="D180" s="10" t="s">
        <v>172</v>
      </c>
      <c r="E180" s="9">
        <v>50363.95</v>
      </c>
      <c r="F180" s="29">
        <v>50363.95</v>
      </c>
      <c r="H180" s="27" t="s">
        <v>171</v>
      </c>
      <c r="I180" s="9">
        <v>50363.95</v>
      </c>
      <c r="J180" s="27">
        <v>3</v>
      </c>
    </row>
    <row r="181" s="27" customFormat="1" ht="17" customHeight="1" spans="1:10">
      <c r="A181" s="5" t="s">
        <v>171</v>
      </c>
      <c r="B181" s="5" t="s">
        <v>12</v>
      </c>
      <c r="C181" s="5"/>
      <c r="D181" s="10" t="s">
        <v>173</v>
      </c>
      <c r="E181" s="9">
        <v>32444.12</v>
      </c>
      <c r="H181" s="27" t="s">
        <v>687</v>
      </c>
      <c r="I181" s="9">
        <v>32444.12</v>
      </c>
      <c r="J181" s="27">
        <v>5</v>
      </c>
    </row>
    <row r="182" s="27" customFormat="1" ht="17" customHeight="1" spans="1:10">
      <c r="A182" s="11" t="s">
        <v>171</v>
      </c>
      <c r="B182" s="11" t="s">
        <v>12</v>
      </c>
      <c r="C182" s="11" t="s">
        <v>12</v>
      </c>
      <c r="D182" s="12" t="s">
        <v>14</v>
      </c>
      <c r="E182" s="13">
        <v>1780.99</v>
      </c>
      <c r="H182" s="27" t="s">
        <v>688</v>
      </c>
      <c r="I182" s="13">
        <v>1780.99</v>
      </c>
      <c r="J182" s="27">
        <v>7</v>
      </c>
    </row>
    <row r="183" s="27" customFormat="1" ht="17" customHeight="1" spans="1:10">
      <c r="A183" s="11" t="s">
        <v>171</v>
      </c>
      <c r="B183" s="11" t="s">
        <v>12</v>
      </c>
      <c r="C183" s="11" t="s">
        <v>17</v>
      </c>
      <c r="D183" s="12" t="s">
        <v>174</v>
      </c>
      <c r="E183" s="13">
        <v>907.29</v>
      </c>
      <c r="H183" s="27" t="s">
        <v>689</v>
      </c>
      <c r="I183" s="13">
        <v>907.29</v>
      </c>
      <c r="J183" s="27">
        <v>7</v>
      </c>
    </row>
    <row r="184" s="27" customFormat="1" ht="17" customHeight="1" spans="1:10">
      <c r="A184" s="11" t="s">
        <v>171</v>
      </c>
      <c r="B184" s="11" t="s">
        <v>12</v>
      </c>
      <c r="C184" s="11" t="s">
        <v>19</v>
      </c>
      <c r="D184" s="12" t="s">
        <v>175</v>
      </c>
      <c r="E184" s="13">
        <v>127.23</v>
      </c>
      <c r="H184" s="27" t="s">
        <v>690</v>
      </c>
      <c r="I184" s="13">
        <v>127.23</v>
      </c>
      <c r="J184" s="27">
        <v>7</v>
      </c>
    </row>
    <row r="185" s="27" customFormat="1" ht="17" customHeight="1" spans="1:10">
      <c r="A185" s="11" t="s">
        <v>171</v>
      </c>
      <c r="B185" s="11" t="s">
        <v>12</v>
      </c>
      <c r="C185" s="11" t="s">
        <v>35</v>
      </c>
      <c r="D185" s="12" t="s">
        <v>176</v>
      </c>
      <c r="E185" s="13">
        <v>1868.12</v>
      </c>
      <c r="H185" s="27" t="s">
        <v>691</v>
      </c>
      <c r="I185" s="13">
        <v>1868.12</v>
      </c>
      <c r="J185" s="27">
        <v>7</v>
      </c>
    </row>
    <row r="186" s="27" customFormat="1" ht="17" customHeight="1" spans="1:10">
      <c r="A186" s="11" t="s">
        <v>171</v>
      </c>
      <c r="B186" s="11" t="s">
        <v>12</v>
      </c>
      <c r="C186" s="11" t="s">
        <v>21</v>
      </c>
      <c r="D186" s="12" t="s">
        <v>177</v>
      </c>
      <c r="E186" s="13">
        <v>47.2</v>
      </c>
      <c r="H186" s="27" t="s">
        <v>692</v>
      </c>
      <c r="I186" s="13">
        <v>47.2</v>
      </c>
      <c r="J186" s="27">
        <v>7</v>
      </c>
    </row>
    <row r="187" s="27" customFormat="1" ht="17" customHeight="1" spans="1:10">
      <c r="A187" s="11" t="s">
        <v>171</v>
      </c>
      <c r="B187" s="11" t="s">
        <v>12</v>
      </c>
      <c r="C187" s="11" t="s">
        <v>150</v>
      </c>
      <c r="D187" s="12" t="s">
        <v>178</v>
      </c>
      <c r="E187" s="13">
        <v>632.68</v>
      </c>
      <c r="H187" s="27" t="s">
        <v>693</v>
      </c>
      <c r="I187" s="13">
        <v>632.68</v>
      </c>
      <c r="J187" s="27">
        <v>7</v>
      </c>
    </row>
    <row r="188" s="27" customFormat="1" ht="17" customHeight="1" spans="1:10">
      <c r="A188" s="11" t="s">
        <v>171</v>
      </c>
      <c r="B188" s="11" t="s">
        <v>12</v>
      </c>
      <c r="C188" s="11" t="s">
        <v>42</v>
      </c>
      <c r="D188" s="12" t="s">
        <v>179</v>
      </c>
      <c r="E188" s="13">
        <v>247.44</v>
      </c>
      <c r="H188" s="27" t="s">
        <v>694</v>
      </c>
      <c r="I188" s="13">
        <v>247.44</v>
      </c>
      <c r="J188" s="27">
        <v>7</v>
      </c>
    </row>
    <row r="189" s="27" customFormat="1" ht="17" customHeight="1" spans="1:10">
      <c r="A189" s="11" t="s">
        <v>171</v>
      </c>
      <c r="B189" s="11" t="s">
        <v>12</v>
      </c>
      <c r="C189" s="11" t="s">
        <v>120</v>
      </c>
      <c r="D189" s="12" t="s">
        <v>180</v>
      </c>
      <c r="E189" s="13">
        <v>15.2</v>
      </c>
      <c r="H189" s="27" t="s">
        <v>695</v>
      </c>
      <c r="I189" s="13">
        <v>15.2</v>
      </c>
      <c r="J189" s="27">
        <v>7</v>
      </c>
    </row>
    <row r="190" s="27" customFormat="1" ht="17" customHeight="1" spans="1:10">
      <c r="A190" s="11" t="s">
        <v>171</v>
      </c>
      <c r="B190" s="11" t="s">
        <v>12</v>
      </c>
      <c r="C190" s="11" t="s">
        <v>46</v>
      </c>
      <c r="D190" s="12" t="s">
        <v>181</v>
      </c>
      <c r="E190" s="13">
        <v>26817.97</v>
      </c>
      <c r="H190" s="27" t="s">
        <v>696</v>
      </c>
      <c r="I190" s="13">
        <v>26817.97</v>
      </c>
      <c r="J190" s="27">
        <v>7</v>
      </c>
    </row>
    <row r="191" s="27" customFormat="1" ht="17" customHeight="1" spans="1:10">
      <c r="A191" s="5" t="s">
        <v>171</v>
      </c>
      <c r="B191" s="5" t="s">
        <v>15</v>
      </c>
      <c r="C191" s="5"/>
      <c r="D191" s="10" t="s">
        <v>182</v>
      </c>
      <c r="E191" s="9">
        <v>841.03</v>
      </c>
      <c r="H191" s="27" t="s">
        <v>697</v>
      </c>
      <c r="I191" s="9">
        <v>841.03</v>
      </c>
      <c r="J191" s="27">
        <v>5</v>
      </c>
    </row>
    <row r="192" s="27" customFormat="1" ht="17" customHeight="1" spans="1:10">
      <c r="A192" s="11" t="s">
        <v>171</v>
      </c>
      <c r="B192" s="11" t="s">
        <v>15</v>
      </c>
      <c r="C192" s="11" t="s">
        <v>17</v>
      </c>
      <c r="D192" s="12" t="s">
        <v>183</v>
      </c>
      <c r="E192" s="13">
        <v>235.76</v>
      </c>
      <c r="H192" s="27" t="s">
        <v>698</v>
      </c>
      <c r="I192" s="13">
        <v>235.76</v>
      </c>
      <c r="J192" s="27">
        <v>7</v>
      </c>
    </row>
    <row r="193" s="27" customFormat="1" ht="17" customHeight="1" spans="1:10">
      <c r="A193" s="11" t="s">
        <v>171</v>
      </c>
      <c r="B193" s="11" t="s">
        <v>15</v>
      </c>
      <c r="C193" s="11" t="s">
        <v>19</v>
      </c>
      <c r="D193" s="12" t="s">
        <v>184</v>
      </c>
      <c r="E193" s="13">
        <v>605.27</v>
      </c>
      <c r="H193" s="27" t="s">
        <v>699</v>
      </c>
      <c r="I193" s="13">
        <v>605.27</v>
      </c>
      <c r="J193" s="27">
        <v>7</v>
      </c>
    </row>
    <row r="194" s="27" customFormat="1" ht="17" customHeight="1" spans="1:10">
      <c r="A194" s="5" t="s">
        <v>171</v>
      </c>
      <c r="B194" s="5" t="s">
        <v>25</v>
      </c>
      <c r="C194" s="5"/>
      <c r="D194" s="10" t="s">
        <v>185</v>
      </c>
      <c r="E194" s="9">
        <v>1318.91</v>
      </c>
      <c r="H194" s="27" t="s">
        <v>700</v>
      </c>
      <c r="I194" s="9">
        <v>1318.91</v>
      </c>
      <c r="J194" s="27">
        <v>5</v>
      </c>
    </row>
    <row r="195" s="27" customFormat="1" ht="17" customHeight="1" spans="1:10">
      <c r="A195" s="11" t="s">
        <v>171</v>
      </c>
      <c r="B195" s="11" t="s">
        <v>25</v>
      </c>
      <c r="C195" s="11" t="s">
        <v>35</v>
      </c>
      <c r="D195" s="12" t="s">
        <v>186</v>
      </c>
      <c r="E195" s="13">
        <v>909.26</v>
      </c>
      <c r="H195" s="27" t="s">
        <v>701</v>
      </c>
      <c r="I195" s="13">
        <v>909.26</v>
      </c>
      <c r="J195" s="27">
        <v>7</v>
      </c>
    </row>
    <row r="196" s="27" customFormat="1" ht="17" customHeight="1" spans="1:10">
      <c r="A196" s="11" t="s">
        <v>171</v>
      </c>
      <c r="B196" s="11" t="s">
        <v>25</v>
      </c>
      <c r="C196" s="11" t="s">
        <v>21</v>
      </c>
      <c r="D196" s="12" t="s">
        <v>187</v>
      </c>
      <c r="E196" s="13">
        <v>314.1</v>
      </c>
      <c r="H196" s="27" t="s">
        <v>702</v>
      </c>
      <c r="I196" s="13">
        <v>314.1</v>
      </c>
      <c r="J196" s="27">
        <v>7</v>
      </c>
    </row>
    <row r="197" s="27" customFormat="1" ht="17" customHeight="1" spans="1:10">
      <c r="A197" s="11" t="s">
        <v>171</v>
      </c>
      <c r="B197" s="11" t="s">
        <v>25</v>
      </c>
      <c r="C197" s="11" t="s">
        <v>46</v>
      </c>
      <c r="D197" s="12" t="s">
        <v>188</v>
      </c>
      <c r="E197" s="13">
        <v>95.55</v>
      </c>
      <c r="H197" s="27" t="s">
        <v>703</v>
      </c>
      <c r="I197" s="13">
        <v>95.55</v>
      </c>
      <c r="J197" s="27">
        <v>7</v>
      </c>
    </row>
    <row r="198" s="27" customFormat="1" ht="17" customHeight="1" spans="1:10">
      <c r="A198" s="5" t="s">
        <v>171</v>
      </c>
      <c r="B198" s="5" t="s">
        <v>38</v>
      </c>
      <c r="C198" s="5"/>
      <c r="D198" s="10" t="s">
        <v>189</v>
      </c>
      <c r="E198" s="9">
        <v>1245.12</v>
      </c>
      <c r="H198" s="27" t="s">
        <v>685</v>
      </c>
      <c r="I198" s="9">
        <v>1245.12</v>
      </c>
      <c r="J198" s="27">
        <v>5</v>
      </c>
    </row>
    <row r="199" s="27" customFormat="1" ht="17" customHeight="1" spans="1:10">
      <c r="A199" s="11" t="s">
        <v>171</v>
      </c>
      <c r="B199" s="11" t="s">
        <v>38</v>
      </c>
      <c r="C199" s="11" t="s">
        <v>19</v>
      </c>
      <c r="D199" s="12" t="s">
        <v>190</v>
      </c>
      <c r="E199" s="13">
        <v>1245.12</v>
      </c>
      <c r="H199" s="27" t="s">
        <v>686</v>
      </c>
      <c r="I199" s="13">
        <v>1245.12</v>
      </c>
      <c r="J199" s="27">
        <v>7</v>
      </c>
    </row>
    <row r="200" s="27" customFormat="1" ht="17" customHeight="1" spans="1:10">
      <c r="A200" s="5" t="s">
        <v>171</v>
      </c>
      <c r="B200" s="5" t="s">
        <v>21</v>
      </c>
      <c r="C200" s="5"/>
      <c r="D200" s="10" t="s">
        <v>191</v>
      </c>
      <c r="E200" s="9">
        <v>4312.37</v>
      </c>
      <c r="H200" s="27" t="s">
        <v>704</v>
      </c>
      <c r="I200" s="9">
        <v>4312.37</v>
      </c>
      <c r="J200" s="27">
        <v>5</v>
      </c>
    </row>
    <row r="201" s="27" customFormat="1" ht="17" customHeight="1" spans="1:10">
      <c r="A201" s="11" t="s">
        <v>171</v>
      </c>
      <c r="B201" s="11" t="s">
        <v>21</v>
      </c>
      <c r="C201" s="11" t="s">
        <v>12</v>
      </c>
      <c r="D201" s="12" t="s">
        <v>14</v>
      </c>
      <c r="E201" s="13">
        <v>127.96</v>
      </c>
      <c r="H201" s="27" t="s">
        <v>705</v>
      </c>
      <c r="I201" s="13">
        <v>127.96</v>
      </c>
      <c r="J201" s="27">
        <v>7</v>
      </c>
    </row>
    <row r="202" s="27" customFormat="1" ht="17" customHeight="1" spans="1:10">
      <c r="A202" s="11" t="s">
        <v>171</v>
      </c>
      <c r="B202" s="11" t="s">
        <v>21</v>
      </c>
      <c r="C202" s="11" t="s">
        <v>21</v>
      </c>
      <c r="D202" s="12" t="s">
        <v>192</v>
      </c>
      <c r="E202" s="13">
        <v>4091.39</v>
      </c>
      <c r="H202" s="27" t="s">
        <v>706</v>
      </c>
      <c r="I202" s="13">
        <v>4091.39</v>
      </c>
      <c r="J202" s="27">
        <v>7</v>
      </c>
    </row>
    <row r="203" s="27" customFormat="1" ht="17" customHeight="1" spans="1:10">
      <c r="A203" s="11" t="s">
        <v>171</v>
      </c>
      <c r="B203" s="11" t="s">
        <v>21</v>
      </c>
      <c r="C203" s="11" t="s">
        <v>46</v>
      </c>
      <c r="D203" s="12" t="s">
        <v>193</v>
      </c>
      <c r="E203" s="13">
        <v>93.02</v>
      </c>
      <c r="H203" s="27" t="s">
        <v>707</v>
      </c>
      <c r="I203" s="13">
        <v>93.02</v>
      </c>
      <c r="J203" s="27">
        <v>7</v>
      </c>
    </row>
    <row r="204" s="27" customFormat="1" ht="17" customHeight="1" spans="1:10">
      <c r="A204" s="5" t="s">
        <v>171</v>
      </c>
      <c r="B204" s="5" t="s">
        <v>46</v>
      </c>
      <c r="C204" s="5"/>
      <c r="D204" s="10" t="s">
        <v>194</v>
      </c>
      <c r="E204" s="9">
        <v>10202.4</v>
      </c>
      <c r="H204" s="27" t="s">
        <v>708</v>
      </c>
      <c r="I204" s="9">
        <v>10202.4</v>
      </c>
      <c r="J204" s="27">
        <v>5</v>
      </c>
    </row>
    <row r="205" s="27" customFormat="1" ht="17" customHeight="1" spans="1:10">
      <c r="A205" s="11" t="s">
        <v>171</v>
      </c>
      <c r="B205" s="11" t="s">
        <v>46</v>
      </c>
      <c r="C205" s="11" t="s">
        <v>46</v>
      </c>
      <c r="D205" s="12" t="s">
        <v>195</v>
      </c>
      <c r="E205" s="13">
        <v>10202.4</v>
      </c>
      <c r="G205" s="27">
        <v>10000</v>
      </c>
      <c r="H205" s="27" t="s">
        <v>709</v>
      </c>
      <c r="I205" s="13">
        <v>10202.4</v>
      </c>
      <c r="J205" s="27">
        <v>7</v>
      </c>
    </row>
    <row r="206" s="27" customFormat="1" ht="17" customHeight="1" spans="1:10">
      <c r="A206" s="5" t="s">
        <v>196</v>
      </c>
      <c r="B206" s="5"/>
      <c r="C206" s="5"/>
      <c r="D206" s="10" t="s">
        <v>197</v>
      </c>
      <c r="E206" s="9">
        <v>129940.104213</v>
      </c>
      <c r="F206" s="29">
        <v>129946.724213</v>
      </c>
      <c r="H206" s="27" t="s">
        <v>196</v>
      </c>
      <c r="I206" s="9">
        <v>129946.724213</v>
      </c>
      <c r="J206" s="27">
        <v>3</v>
      </c>
    </row>
    <row r="207" s="27" customFormat="1" ht="17" customHeight="1" spans="1:10">
      <c r="A207" s="5" t="s">
        <v>196</v>
      </c>
      <c r="B207" s="5" t="s">
        <v>12</v>
      </c>
      <c r="C207" s="5"/>
      <c r="D207" s="10" t="s">
        <v>198</v>
      </c>
      <c r="E207" s="9">
        <v>10643.06</v>
      </c>
      <c r="H207" s="27" t="s">
        <v>520</v>
      </c>
      <c r="I207" s="9">
        <v>10643.06</v>
      </c>
      <c r="J207" s="27">
        <v>5</v>
      </c>
    </row>
    <row r="208" s="27" customFormat="1" ht="17" customHeight="1" spans="1:10">
      <c r="A208" s="11" t="s">
        <v>196</v>
      </c>
      <c r="B208" s="11" t="s">
        <v>12</v>
      </c>
      <c r="C208" s="11" t="s">
        <v>12</v>
      </c>
      <c r="D208" s="12" t="s">
        <v>14</v>
      </c>
      <c r="E208" s="13">
        <v>2517.2</v>
      </c>
      <c r="H208" s="27" t="s">
        <v>521</v>
      </c>
      <c r="I208" s="13">
        <v>2517.2</v>
      </c>
      <c r="J208" s="27">
        <v>7</v>
      </c>
    </row>
    <row r="209" s="27" customFormat="1" ht="17" customHeight="1" spans="1:10">
      <c r="A209" s="11" t="s">
        <v>196</v>
      </c>
      <c r="B209" s="11" t="s">
        <v>12</v>
      </c>
      <c r="C209" s="11" t="s">
        <v>15</v>
      </c>
      <c r="D209" s="12" t="s">
        <v>16</v>
      </c>
      <c r="E209" s="13">
        <v>92.05</v>
      </c>
      <c r="H209" s="27" t="s">
        <v>522</v>
      </c>
      <c r="I209" s="13">
        <v>92.05</v>
      </c>
      <c r="J209" s="27">
        <v>7</v>
      </c>
    </row>
    <row r="210" s="27" customFormat="1" ht="17" customHeight="1" spans="1:10">
      <c r="A210" s="11" t="s">
        <v>196</v>
      </c>
      <c r="B210" s="11" t="s">
        <v>12</v>
      </c>
      <c r="C210" s="11" t="s">
        <v>38</v>
      </c>
      <c r="D210" s="12" t="s">
        <v>199</v>
      </c>
      <c r="E210" s="13">
        <v>623.93</v>
      </c>
      <c r="H210" s="27" t="s">
        <v>523</v>
      </c>
      <c r="I210" s="13">
        <v>623.93</v>
      </c>
      <c r="J210" s="27">
        <v>7</v>
      </c>
    </row>
    <row r="211" s="27" customFormat="1" ht="17" customHeight="1" spans="1:10">
      <c r="A211" s="11" t="s">
        <v>196</v>
      </c>
      <c r="B211" s="11" t="s">
        <v>12</v>
      </c>
      <c r="C211" s="11" t="s">
        <v>150</v>
      </c>
      <c r="D211" s="12" t="s">
        <v>200</v>
      </c>
      <c r="E211" s="13">
        <v>1298.97</v>
      </c>
      <c r="H211" s="27" t="s">
        <v>524</v>
      </c>
      <c r="I211" s="13">
        <v>1298.97</v>
      </c>
      <c r="J211" s="27">
        <v>7</v>
      </c>
    </row>
    <row r="212" s="27" customFormat="1" ht="17" customHeight="1" spans="1:10">
      <c r="A212" s="11" t="s">
        <v>196</v>
      </c>
      <c r="B212" s="11" t="s">
        <v>12</v>
      </c>
      <c r="C212" s="11" t="s">
        <v>87</v>
      </c>
      <c r="D212" s="12" t="s">
        <v>201</v>
      </c>
      <c r="E212" s="13">
        <v>304.91</v>
      </c>
      <c r="H212" s="27" t="s">
        <v>525</v>
      </c>
      <c r="I212" s="13">
        <v>304.91</v>
      </c>
      <c r="J212" s="27">
        <v>7</v>
      </c>
    </row>
    <row r="213" s="27" customFormat="1" ht="17" customHeight="1" spans="1:10">
      <c r="A213" s="11" t="s">
        <v>196</v>
      </c>
      <c r="B213" s="11" t="s">
        <v>12</v>
      </c>
      <c r="C213" s="11" t="s">
        <v>48</v>
      </c>
      <c r="D213" s="12" t="s">
        <v>202</v>
      </c>
      <c r="E213" s="13">
        <v>6.84</v>
      </c>
      <c r="H213" s="27" t="s">
        <v>526</v>
      </c>
      <c r="I213" s="13">
        <v>6.84</v>
      </c>
      <c r="J213" s="27">
        <v>7</v>
      </c>
    </row>
    <row r="214" s="27" customFormat="1" ht="17" customHeight="1" spans="1:10">
      <c r="A214" s="11" t="s">
        <v>196</v>
      </c>
      <c r="B214" s="11" t="s">
        <v>12</v>
      </c>
      <c r="C214" s="11" t="s">
        <v>46</v>
      </c>
      <c r="D214" s="12" t="s">
        <v>203</v>
      </c>
      <c r="E214" s="13">
        <v>5799.16</v>
      </c>
      <c r="H214" s="27" t="s">
        <v>527</v>
      </c>
      <c r="I214" s="13">
        <v>5799.16</v>
      </c>
      <c r="J214" s="27">
        <v>7</v>
      </c>
    </row>
    <row r="215" s="27" customFormat="1" ht="17" customHeight="1" spans="1:10">
      <c r="A215" s="5" t="s">
        <v>196</v>
      </c>
      <c r="B215" s="5" t="s">
        <v>15</v>
      </c>
      <c r="C215" s="5"/>
      <c r="D215" s="10" t="s">
        <v>204</v>
      </c>
      <c r="E215" s="9">
        <v>1791.26</v>
      </c>
      <c r="H215" s="27" t="s">
        <v>508</v>
      </c>
      <c r="I215" s="9">
        <v>1797.88</v>
      </c>
      <c r="J215" s="27">
        <v>5</v>
      </c>
    </row>
    <row r="216" s="27" customFormat="1" ht="17" customHeight="1" spans="1:10">
      <c r="A216" s="11" t="s">
        <v>196</v>
      </c>
      <c r="B216" s="11" t="s">
        <v>15</v>
      </c>
      <c r="C216" s="11" t="s">
        <v>12</v>
      </c>
      <c r="D216" s="12" t="s">
        <v>14</v>
      </c>
      <c r="E216" s="13">
        <v>1342.77</v>
      </c>
      <c r="H216" s="27" t="s">
        <v>509</v>
      </c>
      <c r="I216" s="13">
        <v>1342.77</v>
      </c>
      <c r="J216" s="27">
        <v>7</v>
      </c>
    </row>
    <row r="217" s="27" customFormat="1" ht="17" customHeight="1" spans="1:10">
      <c r="A217" s="11" t="s">
        <v>196</v>
      </c>
      <c r="B217" s="11" t="s">
        <v>15</v>
      </c>
      <c r="C217" s="11" t="s">
        <v>15</v>
      </c>
      <c r="D217" s="12" t="s">
        <v>16</v>
      </c>
      <c r="E217" s="13">
        <v>307.51</v>
      </c>
      <c r="H217" s="27" t="s">
        <v>510</v>
      </c>
      <c r="I217" s="13">
        <v>314.13</v>
      </c>
      <c r="J217" s="27">
        <v>7</v>
      </c>
    </row>
    <row r="218" s="27" customFormat="1" ht="17" customHeight="1" spans="1:10">
      <c r="A218" s="11" t="s">
        <v>196</v>
      </c>
      <c r="B218" s="11" t="s">
        <v>15</v>
      </c>
      <c r="C218" s="11" t="s">
        <v>46</v>
      </c>
      <c r="D218" s="12" t="s">
        <v>205</v>
      </c>
      <c r="E218" s="13">
        <v>140.98</v>
      </c>
      <c r="H218" s="27" t="s">
        <v>511</v>
      </c>
      <c r="I218" s="13">
        <v>140.98</v>
      </c>
      <c r="J218" s="27">
        <v>7</v>
      </c>
    </row>
    <row r="219" s="27" customFormat="1" ht="17" customHeight="1" spans="1:10">
      <c r="A219" s="5" t="s">
        <v>196</v>
      </c>
      <c r="B219" s="5" t="s">
        <v>19</v>
      </c>
      <c r="C219" s="5"/>
      <c r="D219" s="10" t="s">
        <v>206</v>
      </c>
      <c r="E219" s="9">
        <v>87616.714213</v>
      </c>
      <c r="H219" s="27" t="s">
        <v>501</v>
      </c>
      <c r="I219" s="9">
        <v>87616.714213</v>
      </c>
      <c r="J219" s="27">
        <v>5</v>
      </c>
    </row>
    <row r="220" s="27" customFormat="1" ht="17" customHeight="1" spans="1:10">
      <c r="A220" s="11" t="s">
        <v>196</v>
      </c>
      <c r="B220" s="11" t="s">
        <v>19</v>
      </c>
      <c r="C220" s="11" t="s">
        <v>19</v>
      </c>
      <c r="D220" s="12" t="s">
        <v>207</v>
      </c>
      <c r="E220" s="13">
        <v>35111.796142</v>
      </c>
      <c r="H220" s="27" t="s">
        <v>502</v>
      </c>
      <c r="I220" s="13">
        <v>35111.796142</v>
      </c>
      <c r="J220" s="27">
        <v>7</v>
      </c>
    </row>
    <row r="221" s="27" customFormat="1" ht="17" customHeight="1" spans="1:10">
      <c r="A221" s="11" t="s">
        <v>196</v>
      </c>
      <c r="B221" s="11" t="s">
        <v>19</v>
      </c>
      <c r="C221" s="11" t="s">
        <v>38</v>
      </c>
      <c r="D221" s="12" t="s">
        <v>208</v>
      </c>
      <c r="E221" s="13">
        <v>15996.918071</v>
      </c>
      <c r="H221" s="27" t="s">
        <v>503</v>
      </c>
      <c r="I221" s="13">
        <v>15996.918071</v>
      </c>
      <c r="J221" s="27">
        <v>7</v>
      </c>
    </row>
    <row r="222" s="27" customFormat="1" ht="17" customHeight="1" spans="1:10">
      <c r="A222" s="11" t="s">
        <v>196</v>
      </c>
      <c r="B222" s="11" t="s">
        <v>19</v>
      </c>
      <c r="C222" s="11" t="s">
        <v>35</v>
      </c>
      <c r="D222" s="12" t="s">
        <v>209</v>
      </c>
      <c r="E222" s="13">
        <v>35500</v>
      </c>
      <c r="H222" s="27" t="s">
        <v>504</v>
      </c>
      <c r="I222" s="13">
        <v>35500</v>
      </c>
      <c r="J222" s="27">
        <v>7</v>
      </c>
    </row>
    <row r="223" s="27" customFormat="1" ht="17" customHeight="1" spans="1:10">
      <c r="A223" s="11" t="s">
        <v>196</v>
      </c>
      <c r="B223" s="11" t="s">
        <v>19</v>
      </c>
      <c r="C223" s="11" t="s">
        <v>46</v>
      </c>
      <c r="D223" s="12" t="s">
        <v>210</v>
      </c>
      <c r="E223" s="13">
        <v>1008</v>
      </c>
      <c r="H223" s="27" t="s">
        <v>505</v>
      </c>
      <c r="I223" s="13">
        <v>1008</v>
      </c>
      <c r="J223" s="27">
        <v>7</v>
      </c>
    </row>
    <row r="224" s="27" customFormat="1" ht="17" customHeight="1" spans="1:10">
      <c r="A224" s="5" t="s">
        <v>196</v>
      </c>
      <c r="B224" s="5" t="s">
        <v>35</v>
      </c>
      <c r="C224" s="5"/>
      <c r="D224" s="10" t="s">
        <v>211</v>
      </c>
      <c r="E224" s="9">
        <v>1250</v>
      </c>
      <c r="H224" s="27" t="s">
        <v>544</v>
      </c>
      <c r="I224" s="9">
        <v>1250</v>
      </c>
      <c r="J224" s="27">
        <v>5</v>
      </c>
    </row>
    <row r="225" s="27" customFormat="1" ht="17" customHeight="1" spans="1:10">
      <c r="A225" s="11" t="s">
        <v>196</v>
      </c>
      <c r="B225" s="11" t="s">
        <v>35</v>
      </c>
      <c r="C225" s="11" t="s">
        <v>46</v>
      </c>
      <c r="D225" s="12" t="s">
        <v>212</v>
      </c>
      <c r="E225" s="13">
        <v>1250</v>
      </c>
      <c r="H225" s="27" t="s">
        <v>545</v>
      </c>
      <c r="I225" s="13">
        <v>1250</v>
      </c>
      <c r="J225" s="27">
        <v>7</v>
      </c>
    </row>
    <row r="226" s="27" customFormat="1" ht="17" customHeight="1" spans="1:10">
      <c r="A226" s="5" t="s">
        <v>196</v>
      </c>
      <c r="B226" s="5" t="s">
        <v>21</v>
      </c>
      <c r="C226" s="5"/>
      <c r="D226" s="10" t="s">
        <v>213</v>
      </c>
      <c r="E226" s="9">
        <v>4266</v>
      </c>
      <c r="H226" s="27" t="s">
        <v>518</v>
      </c>
      <c r="I226" s="9">
        <v>4266</v>
      </c>
      <c r="J226" s="27">
        <v>5</v>
      </c>
    </row>
    <row r="227" s="27" customFormat="1" ht="17" customHeight="1" spans="1:10">
      <c r="A227" s="11" t="s">
        <v>196</v>
      </c>
      <c r="B227" s="11" t="s">
        <v>21</v>
      </c>
      <c r="C227" s="11" t="s">
        <v>46</v>
      </c>
      <c r="D227" s="12" t="s">
        <v>214</v>
      </c>
      <c r="E227" s="13">
        <v>4266</v>
      </c>
      <c r="H227" s="27" t="s">
        <v>519</v>
      </c>
      <c r="I227" s="13">
        <v>4266</v>
      </c>
      <c r="J227" s="27">
        <v>7</v>
      </c>
    </row>
    <row r="228" s="27" customFormat="1" ht="17" customHeight="1" spans="1:10">
      <c r="A228" s="5" t="s">
        <v>196</v>
      </c>
      <c r="B228" s="5" t="s">
        <v>150</v>
      </c>
      <c r="C228" s="5"/>
      <c r="D228" s="10" t="s">
        <v>215</v>
      </c>
      <c r="E228" s="9">
        <v>5886.5</v>
      </c>
      <c r="H228" s="27" t="s">
        <v>537</v>
      </c>
      <c r="I228" s="9">
        <v>5886.5</v>
      </c>
      <c r="J228" s="27">
        <v>5</v>
      </c>
    </row>
    <row r="229" s="27" customFormat="1" ht="17" customHeight="1" spans="1:10">
      <c r="A229" s="11" t="s">
        <v>196</v>
      </c>
      <c r="B229" s="11" t="s">
        <v>150</v>
      </c>
      <c r="C229" s="11" t="s">
        <v>15</v>
      </c>
      <c r="D229" s="12" t="s">
        <v>216</v>
      </c>
      <c r="E229" s="13">
        <v>359.1</v>
      </c>
      <c r="H229" s="27" t="s">
        <v>538</v>
      </c>
      <c r="I229" s="13">
        <v>359.1</v>
      </c>
      <c r="J229" s="27">
        <v>7</v>
      </c>
    </row>
    <row r="230" s="27" customFormat="1" ht="17" customHeight="1" spans="1:10">
      <c r="A230" s="11" t="s">
        <v>196</v>
      </c>
      <c r="B230" s="11" t="s">
        <v>150</v>
      </c>
      <c r="C230" s="11" t="s">
        <v>25</v>
      </c>
      <c r="D230" s="12" t="s">
        <v>217</v>
      </c>
      <c r="E230" s="13">
        <v>801.4</v>
      </c>
      <c r="H230" s="27" t="s">
        <v>539</v>
      </c>
      <c r="I230" s="13">
        <v>801.4</v>
      </c>
      <c r="J230" s="27">
        <v>7</v>
      </c>
    </row>
    <row r="231" s="27" customFormat="1" ht="17" customHeight="1" spans="1:10">
      <c r="A231" s="11" t="s">
        <v>196</v>
      </c>
      <c r="B231" s="11" t="s">
        <v>150</v>
      </c>
      <c r="C231" s="11" t="s">
        <v>46</v>
      </c>
      <c r="D231" s="12" t="s">
        <v>218</v>
      </c>
      <c r="E231" s="13">
        <v>4726</v>
      </c>
      <c r="H231" s="27" t="s">
        <v>540</v>
      </c>
      <c r="I231" s="13">
        <v>4726</v>
      </c>
      <c r="J231" s="27">
        <v>7</v>
      </c>
    </row>
    <row r="232" s="27" customFormat="1" ht="17" customHeight="1" spans="1:10">
      <c r="A232" s="5" t="s">
        <v>196</v>
      </c>
      <c r="B232" s="5" t="s">
        <v>87</v>
      </c>
      <c r="C232" s="5"/>
      <c r="D232" s="10" t="s">
        <v>219</v>
      </c>
      <c r="E232" s="9">
        <v>2709.89</v>
      </c>
      <c r="H232" s="27" t="s">
        <v>514</v>
      </c>
      <c r="I232" s="9">
        <v>2709.89</v>
      </c>
      <c r="J232" s="27">
        <v>5</v>
      </c>
    </row>
    <row r="233" s="27" customFormat="1" ht="17" customHeight="1" spans="1:10">
      <c r="A233" s="11" t="s">
        <v>196</v>
      </c>
      <c r="B233" s="11" t="s">
        <v>87</v>
      </c>
      <c r="C233" s="11" t="s">
        <v>15</v>
      </c>
      <c r="D233" s="12" t="s">
        <v>220</v>
      </c>
      <c r="E233" s="13">
        <v>24.32</v>
      </c>
      <c r="H233" s="27" t="s">
        <v>515</v>
      </c>
      <c r="I233" s="13">
        <v>24.32</v>
      </c>
      <c r="J233" s="27">
        <v>7</v>
      </c>
    </row>
    <row r="234" s="27" customFormat="1" ht="17" customHeight="1" spans="1:10">
      <c r="A234" s="11" t="s">
        <v>196</v>
      </c>
      <c r="B234" s="11" t="s">
        <v>87</v>
      </c>
      <c r="C234" s="11" t="s">
        <v>17</v>
      </c>
      <c r="D234" s="12" t="s">
        <v>221</v>
      </c>
      <c r="E234" s="13">
        <v>917.89</v>
      </c>
      <c r="H234" s="27" t="s">
        <v>516</v>
      </c>
      <c r="I234" s="13">
        <v>917.89</v>
      </c>
      <c r="J234" s="27">
        <v>7</v>
      </c>
    </row>
    <row r="235" s="27" customFormat="1" ht="17" customHeight="1" spans="1:10">
      <c r="A235" s="11" t="s">
        <v>196</v>
      </c>
      <c r="B235" s="11" t="s">
        <v>87</v>
      </c>
      <c r="C235" s="11" t="s">
        <v>19</v>
      </c>
      <c r="D235" s="12" t="s">
        <v>222</v>
      </c>
      <c r="E235" s="13">
        <v>1767.68</v>
      </c>
      <c r="H235" s="27" t="s">
        <v>517</v>
      </c>
      <c r="I235" s="13">
        <v>1767.68</v>
      </c>
      <c r="J235" s="27">
        <v>7</v>
      </c>
    </row>
    <row r="236" s="27" customFormat="1" ht="17" customHeight="1" spans="1:10">
      <c r="A236" s="5" t="s">
        <v>196</v>
      </c>
      <c r="B236" s="5" t="s">
        <v>42</v>
      </c>
      <c r="C236" s="5"/>
      <c r="D236" s="10" t="s">
        <v>223</v>
      </c>
      <c r="E236" s="9">
        <v>2662.58</v>
      </c>
      <c r="H236" s="27" t="s">
        <v>528</v>
      </c>
      <c r="I236" s="9">
        <v>2662.58</v>
      </c>
      <c r="J236" s="27">
        <v>5</v>
      </c>
    </row>
    <row r="237" s="27" customFormat="1" ht="17" customHeight="1" spans="1:10">
      <c r="A237" s="11" t="s">
        <v>196</v>
      </c>
      <c r="B237" s="11" t="s">
        <v>42</v>
      </c>
      <c r="C237" s="11" t="s">
        <v>12</v>
      </c>
      <c r="D237" s="12" t="s">
        <v>14</v>
      </c>
      <c r="E237" s="13">
        <v>580.8</v>
      </c>
      <c r="H237" s="27" t="s">
        <v>529</v>
      </c>
      <c r="I237" s="13">
        <v>580.8</v>
      </c>
      <c r="J237" s="27">
        <v>7</v>
      </c>
    </row>
    <row r="238" s="27" customFormat="1" ht="17" customHeight="1" spans="1:10">
      <c r="A238" s="11" t="s">
        <v>196</v>
      </c>
      <c r="B238" s="11" t="s">
        <v>42</v>
      </c>
      <c r="C238" s="11" t="s">
        <v>17</v>
      </c>
      <c r="D238" s="12" t="s">
        <v>224</v>
      </c>
      <c r="E238" s="13">
        <v>43.78</v>
      </c>
      <c r="H238" s="27" t="s">
        <v>530</v>
      </c>
      <c r="I238" s="13">
        <v>43.78</v>
      </c>
      <c r="J238" s="27">
        <v>7</v>
      </c>
    </row>
    <row r="239" s="27" customFormat="1" ht="17" customHeight="1" spans="1:10">
      <c r="A239" s="11" t="s">
        <v>196</v>
      </c>
      <c r="B239" s="11" t="s">
        <v>42</v>
      </c>
      <c r="C239" s="11" t="s">
        <v>35</v>
      </c>
      <c r="D239" s="12" t="s">
        <v>225</v>
      </c>
      <c r="E239" s="13">
        <v>270</v>
      </c>
      <c r="H239" s="27" t="s">
        <v>531</v>
      </c>
      <c r="I239" s="13">
        <v>270</v>
      </c>
      <c r="J239" s="27">
        <v>7</v>
      </c>
    </row>
    <row r="240" s="27" customFormat="1" ht="17" customHeight="1" spans="1:10">
      <c r="A240" s="11" t="s">
        <v>196</v>
      </c>
      <c r="B240" s="11" t="s">
        <v>42</v>
      </c>
      <c r="C240" s="11" t="s">
        <v>46</v>
      </c>
      <c r="D240" s="12" t="s">
        <v>226</v>
      </c>
      <c r="E240" s="13">
        <v>1768</v>
      </c>
      <c r="H240" s="27" t="s">
        <v>532</v>
      </c>
      <c r="I240" s="13">
        <v>1768</v>
      </c>
      <c r="J240" s="27">
        <v>7</v>
      </c>
    </row>
    <row r="241" s="27" customFormat="1" ht="17" customHeight="1" spans="1:10">
      <c r="A241" s="5" t="s">
        <v>196</v>
      </c>
      <c r="B241" s="5" t="s">
        <v>227</v>
      </c>
      <c r="C241" s="5"/>
      <c r="D241" s="10" t="s">
        <v>228</v>
      </c>
      <c r="E241" s="9">
        <v>4350</v>
      </c>
      <c r="H241" s="27" t="s">
        <v>546</v>
      </c>
      <c r="I241" s="9">
        <v>4350</v>
      </c>
      <c r="J241" s="27">
        <v>5</v>
      </c>
    </row>
    <row r="242" s="27" customFormat="1" ht="17" customHeight="1" spans="1:10">
      <c r="A242" s="11" t="s">
        <v>196</v>
      </c>
      <c r="B242" s="11" t="s">
        <v>227</v>
      </c>
      <c r="C242" s="11" t="s">
        <v>12</v>
      </c>
      <c r="D242" s="12" t="s">
        <v>229</v>
      </c>
      <c r="E242" s="13">
        <v>4350</v>
      </c>
      <c r="H242" s="27" t="s">
        <v>547</v>
      </c>
      <c r="I242" s="13">
        <v>4350</v>
      </c>
      <c r="J242" s="27">
        <v>7</v>
      </c>
    </row>
    <row r="243" s="27" customFormat="1" ht="17" customHeight="1" spans="1:10">
      <c r="A243" s="5" t="s">
        <v>196</v>
      </c>
      <c r="B243" s="5" t="s">
        <v>110</v>
      </c>
      <c r="C243" s="5"/>
      <c r="D243" s="10" t="s">
        <v>230</v>
      </c>
      <c r="E243" s="9">
        <v>479.6</v>
      </c>
      <c r="H243" s="27" t="s">
        <v>512</v>
      </c>
      <c r="I243" s="9">
        <v>479.6</v>
      </c>
      <c r="J243" s="27">
        <v>5</v>
      </c>
    </row>
    <row r="244" s="27" customFormat="1" ht="17" customHeight="1" spans="1:10">
      <c r="A244" s="11" t="s">
        <v>196</v>
      </c>
      <c r="B244" s="11" t="s">
        <v>110</v>
      </c>
      <c r="C244" s="11" t="s">
        <v>15</v>
      </c>
      <c r="D244" s="12" t="s">
        <v>231</v>
      </c>
      <c r="E244" s="13">
        <v>479.6</v>
      </c>
      <c r="H244" s="27" t="s">
        <v>513</v>
      </c>
      <c r="I244" s="13">
        <v>479.6</v>
      </c>
      <c r="J244" s="27">
        <v>7</v>
      </c>
    </row>
    <row r="245" s="27" customFormat="1" ht="17" customHeight="1" spans="1:10">
      <c r="A245" s="5" t="s">
        <v>196</v>
      </c>
      <c r="B245" s="5" t="s">
        <v>55</v>
      </c>
      <c r="C245" s="5"/>
      <c r="D245" s="10" t="s">
        <v>232</v>
      </c>
      <c r="E245" s="9">
        <v>300</v>
      </c>
      <c r="H245" s="27" t="s">
        <v>548</v>
      </c>
      <c r="I245" s="9">
        <v>300</v>
      </c>
      <c r="J245" s="27">
        <v>5</v>
      </c>
    </row>
    <row r="246" s="27" customFormat="1" ht="17" customHeight="1" spans="1:10">
      <c r="A246" s="11" t="s">
        <v>196</v>
      </c>
      <c r="B246" s="11" t="s">
        <v>55</v>
      </c>
      <c r="C246" s="11" t="s">
        <v>46</v>
      </c>
      <c r="D246" s="12" t="s">
        <v>233</v>
      </c>
      <c r="E246" s="13">
        <v>300</v>
      </c>
      <c r="H246" s="27" t="s">
        <v>549</v>
      </c>
      <c r="I246" s="13">
        <v>300</v>
      </c>
      <c r="J246" s="27">
        <v>7</v>
      </c>
    </row>
    <row r="247" s="27" customFormat="1" ht="17" customHeight="1" spans="1:10">
      <c r="A247" s="5" t="s">
        <v>196</v>
      </c>
      <c r="B247" s="5" t="s">
        <v>234</v>
      </c>
      <c r="C247" s="5"/>
      <c r="D247" s="10" t="s">
        <v>235</v>
      </c>
      <c r="E247" s="9">
        <v>4301.16</v>
      </c>
      <c r="H247" s="27" t="s">
        <v>541</v>
      </c>
      <c r="I247" s="9">
        <v>4301.16</v>
      </c>
      <c r="J247" s="27">
        <v>5</v>
      </c>
    </row>
    <row r="248" s="27" customFormat="1" ht="17" customHeight="1" spans="1:10">
      <c r="A248" s="11" t="s">
        <v>196</v>
      </c>
      <c r="B248" s="11" t="s">
        <v>234</v>
      </c>
      <c r="C248" s="11" t="s">
        <v>15</v>
      </c>
      <c r="D248" s="12" t="s">
        <v>236</v>
      </c>
      <c r="E248" s="13">
        <v>21.16</v>
      </c>
      <c r="H248" s="27" t="s">
        <v>542</v>
      </c>
      <c r="I248" s="13">
        <v>21.16</v>
      </c>
      <c r="J248" s="27">
        <v>7</v>
      </c>
    </row>
    <row r="249" s="27" customFormat="1" ht="17" customHeight="1" spans="1:10">
      <c r="A249" s="11" t="s">
        <v>196</v>
      </c>
      <c r="B249" s="11" t="s">
        <v>234</v>
      </c>
      <c r="C249" s="11" t="s">
        <v>46</v>
      </c>
      <c r="D249" s="12" t="s">
        <v>237</v>
      </c>
      <c r="E249" s="13">
        <v>4280</v>
      </c>
      <c r="H249" s="27" t="s">
        <v>543</v>
      </c>
      <c r="I249" s="13">
        <v>4280</v>
      </c>
      <c r="J249" s="27">
        <v>7</v>
      </c>
    </row>
    <row r="250" s="27" customFormat="1" ht="17" customHeight="1" spans="1:10">
      <c r="A250" s="5" t="s">
        <v>196</v>
      </c>
      <c r="B250" s="5" t="s">
        <v>58</v>
      </c>
      <c r="C250" s="5"/>
      <c r="D250" s="10" t="s">
        <v>238</v>
      </c>
      <c r="E250" s="9">
        <v>1597.48</v>
      </c>
      <c r="H250" s="27" t="s">
        <v>533</v>
      </c>
      <c r="I250" s="9">
        <v>1597.48</v>
      </c>
      <c r="J250" s="27">
        <v>5</v>
      </c>
    </row>
    <row r="251" s="27" customFormat="1" ht="17" customHeight="1" spans="1:10">
      <c r="A251" s="11" t="s">
        <v>196</v>
      </c>
      <c r="B251" s="11" t="s">
        <v>58</v>
      </c>
      <c r="C251" s="11" t="s">
        <v>12</v>
      </c>
      <c r="D251" s="12" t="s">
        <v>14</v>
      </c>
      <c r="E251" s="13">
        <v>826.2</v>
      </c>
      <c r="H251" s="27" t="s">
        <v>534</v>
      </c>
      <c r="I251" s="13">
        <v>826.2</v>
      </c>
      <c r="J251" s="27">
        <v>7</v>
      </c>
    </row>
    <row r="252" s="27" customFormat="1" ht="17" customHeight="1" spans="1:10">
      <c r="A252" s="11" t="s">
        <v>196</v>
      </c>
      <c r="B252" s="11" t="s">
        <v>58</v>
      </c>
      <c r="C252" s="11" t="s">
        <v>19</v>
      </c>
      <c r="D252" s="12" t="s">
        <v>239</v>
      </c>
      <c r="E252" s="13">
        <v>434.18</v>
      </c>
      <c r="H252" s="27" t="s">
        <v>535</v>
      </c>
      <c r="I252" s="13">
        <v>434.18</v>
      </c>
      <c r="J252" s="27">
        <v>7</v>
      </c>
    </row>
    <row r="253" s="27" customFormat="1" ht="17" customHeight="1" spans="1:10">
      <c r="A253" s="11" t="s">
        <v>196</v>
      </c>
      <c r="B253" s="11" t="s">
        <v>58</v>
      </c>
      <c r="C253" s="11" t="s">
        <v>46</v>
      </c>
      <c r="D253" s="12" t="s">
        <v>240</v>
      </c>
      <c r="E253" s="13">
        <v>337.1</v>
      </c>
      <c r="H253" s="27" t="s">
        <v>536</v>
      </c>
      <c r="I253" s="13">
        <v>337.1</v>
      </c>
      <c r="J253" s="27">
        <v>7</v>
      </c>
    </row>
    <row r="254" s="27" customFormat="1" ht="17" customHeight="1" spans="1:10">
      <c r="A254" s="5" t="s">
        <v>196</v>
      </c>
      <c r="B254" s="5" t="s">
        <v>46</v>
      </c>
      <c r="C254" s="5"/>
      <c r="D254" s="10" t="s">
        <v>241</v>
      </c>
      <c r="E254" s="9">
        <v>2085.86</v>
      </c>
      <c r="H254" s="27" t="s">
        <v>506</v>
      </c>
      <c r="I254" s="9">
        <v>2085.86</v>
      </c>
      <c r="J254" s="27">
        <v>5</v>
      </c>
    </row>
    <row r="255" s="27" customFormat="1" ht="17" customHeight="1" spans="1:10">
      <c r="A255" s="11" t="s">
        <v>196</v>
      </c>
      <c r="B255" s="11" t="s">
        <v>46</v>
      </c>
      <c r="C255" s="11" t="s">
        <v>46</v>
      </c>
      <c r="D255" s="12" t="s">
        <v>242</v>
      </c>
      <c r="E255" s="13">
        <v>2085.86</v>
      </c>
      <c r="H255" s="27" t="s">
        <v>507</v>
      </c>
      <c r="I255" s="13">
        <v>2085.86</v>
      </c>
      <c r="J255" s="27">
        <v>7</v>
      </c>
    </row>
    <row r="256" s="27" customFormat="1" ht="17" customHeight="1" spans="1:10">
      <c r="A256" s="5" t="s">
        <v>243</v>
      </c>
      <c r="B256" s="5"/>
      <c r="C256" s="5"/>
      <c r="D256" s="10" t="s">
        <v>244</v>
      </c>
      <c r="E256" s="9">
        <v>64822.145787</v>
      </c>
      <c r="F256" s="29">
        <v>64791.085787</v>
      </c>
      <c r="H256" s="27" t="s">
        <v>243</v>
      </c>
      <c r="I256" s="9">
        <v>64822.145787</v>
      </c>
      <c r="J256" s="27">
        <v>3</v>
      </c>
    </row>
    <row r="257" s="27" customFormat="1" ht="17" customHeight="1" spans="1:10">
      <c r="A257" s="5" t="s">
        <v>243</v>
      </c>
      <c r="B257" s="5" t="s">
        <v>12</v>
      </c>
      <c r="C257" s="5"/>
      <c r="D257" s="10" t="s">
        <v>245</v>
      </c>
      <c r="E257" s="9">
        <v>2473.15</v>
      </c>
      <c r="H257" s="27" t="s">
        <v>555</v>
      </c>
      <c r="I257" s="9">
        <v>2473.15</v>
      </c>
      <c r="J257" s="27">
        <v>5</v>
      </c>
    </row>
    <row r="258" s="27" customFormat="1" ht="17" customHeight="1" spans="1:10">
      <c r="A258" s="11" t="s">
        <v>243</v>
      </c>
      <c r="B258" s="11" t="s">
        <v>12</v>
      </c>
      <c r="C258" s="11" t="s">
        <v>12</v>
      </c>
      <c r="D258" s="12" t="s">
        <v>14</v>
      </c>
      <c r="E258" s="13">
        <v>1955.63</v>
      </c>
      <c r="H258" s="27" t="s">
        <v>556</v>
      </c>
      <c r="I258" s="13">
        <v>1955.63</v>
      </c>
      <c r="J258" s="27">
        <v>7</v>
      </c>
    </row>
    <row r="259" s="27" customFormat="1" ht="17" customHeight="1" spans="1:10">
      <c r="A259" s="11" t="s">
        <v>243</v>
      </c>
      <c r="B259" s="11" t="s">
        <v>12</v>
      </c>
      <c r="C259" s="11" t="s">
        <v>46</v>
      </c>
      <c r="D259" s="12" t="s">
        <v>246</v>
      </c>
      <c r="E259" s="13">
        <v>517.52</v>
      </c>
      <c r="H259" s="27" t="s">
        <v>557</v>
      </c>
      <c r="I259" s="13">
        <v>517.52</v>
      </c>
      <c r="J259" s="27">
        <v>7</v>
      </c>
    </row>
    <row r="260" s="27" customFormat="1" ht="17" customHeight="1" spans="1:10">
      <c r="A260" s="5" t="s">
        <v>243</v>
      </c>
      <c r="B260" s="5" t="s">
        <v>15</v>
      </c>
      <c r="C260" s="5"/>
      <c r="D260" s="10" t="s">
        <v>247</v>
      </c>
      <c r="E260" s="9">
        <v>9904.21</v>
      </c>
      <c r="H260" s="27" t="s">
        <v>570</v>
      </c>
      <c r="I260" s="9">
        <v>9904.21</v>
      </c>
      <c r="J260" s="27">
        <v>5</v>
      </c>
    </row>
    <row r="261" s="27" customFormat="1" ht="17" customHeight="1" spans="1:10">
      <c r="A261" s="11" t="s">
        <v>243</v>
      </c>
      <c r="B261" s="11" t="s">
        <v>15</v>
      </c>
      <c r="C261" s="11" t="s">
        <v>12</v>
      </c>
      <c r="D261" s="12" t="s">
        <v>248</v>
      </c>
      <c r="E261" s="13">
        <v>4414.21</v>
      </c>
      <c r="H261" s="27" t="s">
        <v>571</v>
      </c>
      <c r="I261" s="13">
        <v>4414.21</v>
      </c>
      <c r="J261" s="27">
        <v>7</v>
      </c>
    </row>
    <row r="262" s="27" customFormat="1" ht="17" customHeight="1" spans="1:10">
      <c r="A262" s="11" t="s">
        <v>243</v>
      </c>
      <c r="B262" s="11" t="s">
        <v>15</v>
      </c>
      <c r="C262" s="11" t="s">
        <v>15</v>
      </c>
      <c r="D262" s="12" t="s">
        <v>249</v>
      </c>
      <c r="E262" s="13">
        <v>816.62</v>
      </c>
      <c r="H262" s="27" t="s">
        <v>572</v>
      </c>
      <c r="I262" s="13">
        <v>816.62</v>
      </c>
      <c r="J262" s="27">
        <v>7</v>
      </c>
    </row>
    <row r="263" s="27" customFormat="1" ht="17" customHeight="1" spans="1:10">
      <c r="A263" s="11" t="s">
        <v>243</v>
      </c>
      <c r="B263" s="11" t="s">
        <v>15</v>
      </c>
      <c r="C263" s="11" t="s">
        <v>25</v>
      </c>
      <c r="D263" s="12" t="s">
        <v>250</v>
      </c>
      <c r="E263" s="13">
        <v>2485.41</v>
      </c>
      <c r="H263" s="27" t="s">
        <v>573</v>
      </c>
      <c r="I263" s="13">
        <v>2485.41</v>
      </c>
      <c r="J263" s="27">
        <v>7</v>
      </c>
    </row>
    <row r="264" s="27" customFormat="1" ht="17" customHeight="1" spans="1:10">
      <c r="A264" s="11" t="s">
        <v>243</v>
      </c>
      <c r="B264" s="11" t="s">
        <v>15</v>
      </c>
      <c r="C264" s="11" t="s">
        <v>19</v>
      </c>
      <c r="D264" s="12" t="s">
        <v>251</v>
      </c>
      <c r="E264" s="13">
        <v>2187.97</v>
      </c>
      <c r="H264" s="27" t="s">
        <v>574</v>
      </c>
      <c r="I264" s="13">
        <v>2187.97</v>
      </c>
      <c r="J264" s="27">
        <v>7</v>
      </c>
    </row>
    <row r="265" s="27" customFormat="1" ht="17" customHeight="1" spans="1:10">
      <c r="A265" s="5" t="s">
        <v>243</v>
      </c>
      <c r="B265" s="5" t="s">
        <v>17</v>
      </c>
      <c r="C265" s="5"/>
      <c r="D265" s="10" t="s">
        <v>252</v>
      </c>
      <c r="E265" s="9">
        <v>12671.6</v>
      </c>
      <c r="H265" s="27" t="s">
        <v>558</v>
      </c>
      <c r="I265" s="9">
        <v>12671.6</v>
      </c>
      <c r="J265" s="27">
        <v>5</v>
      </c>
    </row>
    <row r="266" s="27" customFormat="1" ht="17" customHeight="1" spans="1:10">
      <c r="A266" s="11" t="s">
        <v>243</v>
      </c>
      <c r="B266" s="11" t="s">
        <v>17</v>
      </c>
      <c r="C266" s="11" t="s">
        <v>12</v>
      </c>
      <c r="D266" s="12" t="s">
        <v>253</v>
      </c>
      <c r="E266" s="13">
        <v>2724.67</v>
      </c>
      <c r="H266" s="27" t="s">
        <v>559</v>
      </c>
      <c r="I266" s="13">
        <v>2724.67</v>
      </c>
      <c r="J266" s="27">
        <v>7</v>
      </c>
    </row>
    <row r="267" s="27" customFormat="1" ht="17" customHeight="1" spans="1:10">
      <c r="A267" s="11" t="s">
        <v>243</v>
      </c>
      <c r="B267" s="11" t="s">
        <v>17</v>
      </c>
      <c r="C267" s="11" t="s">
        <v>15</v>
      </c>
      <c r="D267" s="12" t="s">
        <v>254</v>
      </c>
      <c r="E267" s="13">
        <v>394.79</v>
      </c>
      <c r="H267" s="27" t="s">
        <v>560</v>
      </c>
      <c r="I267" s="13">
        <v>394.79</v>
      </c>
      <c r="J267" s="27">
        <v>7</v>
      </c>
    </row>
    <row r="268" s="27" customFormat="1" ht="17" customHeight="1" spans="1:10">
      <c r="A268" s="11" t="s">
        <v>243</v>
      </c>
      <c r="B268" s="11" t="s">
        <v>17</v>
      </c>
      <c r="C268" s="11" t="s">
        <v>25</v>
      </c>
      <c r="D268" s="12" t="s">
        <v>255</v>
      </c>
      <c r="E268" s="13">
        <v>1194.56</v>
      </c>
      <c r="H268" s="27" t="s">
        <v>561</v>
      </c>
      <c r="I268" s="13">
        <v>1194.56</v>
      </c>
      <c r="J268" s="27">
        <v>7</v>
      </c>
    </row>
    <row r="269" s="27" customFormat="1" ht="17" customHeight="1" spans="1:10">
      <c r="A269" s="11" t="s">
        <v>243</v>
      </c>
      <c r="B269" s="11" t="s">
        <v>17</v>
      </c>
      <c r="C269" s="11" t="s">
        <v>38</v>
      </c>
      <c r="D269" s="12" t="s">
        <v>256</v>
      </c>
      <c r="E269" s="13">
        <v>4490.38</v>
      </c>
      <c r="H269" s="27" t="s">
        <v>562</v>
      </c>
      <c r="I269" s="13">
        <v>4490.38</v>
      </c>
      <c r="J269" s="27">
        <v>7</v>
      </c>
    </row>
    <row r="270" s="27" customFormat="1" ht="17" customHeight="1" spans="1:10">
      <c r="A270" s="11" t="s">
        <v>243</v>
      </c>
      <c r="B270" s="11" t="s">
        <v>17</v>
      </c>
      <c r="C270" s="11" t="s">
        <v>21</v>
      </c>
      <c r="D270" s="12" t="s">
        <v>257</v>
      </c>
      <c r="E270" s="13">
        <v>2000</v>
      </c>
      <c r="H270" s="27" t="s">
        <v>563</v>
      </c>
      <c r="I270" s="13">
        <v>2000</v>
      </c>
      <c r="J270" s="27">
        <v>7</v>
      </c>
    </row>
    <row r="271" s="27" customFormat="1" ht="17" customHeight="1" spans="1:10">
      <c r="A271" s="11" t="s">
        <v>243</v>
      </c>
      <c r="B271" s="11" t="s">
        <v>17</v>
      </c>
      <c r="C271" s="11" t="s">
        <v>150</v>
      </c>
      <c r="D271" s="12" t="s">
        <v>258</v>
      </c>
      <c r="E271" s="13">
        <v>419.6</v>
      </c>
      <c r="H271" s="27" t="s">
        <v>564</v>
      </c>
      <c r="I271" s="13">
        <v>419.6</v>
      </c>
      <c r="J271" s="27">
        <v>7</v>
      </c>
    </row>
    <row r="272" s="27" customFormat="1" ht="17" customHeight="1" spans="1:10">
      <c r="A272" s="11" t="s">
        <v>243</v>
      </c>
      <c r="B272" s="11" t="s">
        <v>17</v>
      </c>
      <c r="C272" s="11" t="s">
        <v>87</v>
      </c>
      <c r="D272" s="12" t="s">
        <v>259</v>
      </c>
      <c r="E272" s="13">
        <v>1000</v>
      </c>
      <c r="H272" s="27" t="s">
        <v>565</v>
      </c>
      <c r="I272" s="13">
        <v>1000</v>
      </c>
      <c r="J272" s="27">
        <v>7</v>
      </c>
    </row>
    <row r="273" s="27" customFormat="1" ht="17" customHeight="1" spans="1:10">
      <c r="A273" s="11" t="s">
        <v>243</v>
      </c>
      <c r="B273" s="11" t="s">
        <v>17</v>
      </c>
      <c r="C273" s="11" t="s">
        <v>46</v>
      </c>
      <c r="D273" s="12" t="s">
        <v>260</v>
      </c>
      <c r="E273" s="13">
        <v>447.6</v>
      </c>
      <c r="H273" s="27" t="s">
        <v>566</v>
      </c>
      <c r="I273" s="13">
        <v>447.6</v>
      </c>
      <c r="J273" s="27">
        <v>7</v>
      </c>
    </row>
    <row r="274" s="27" customFormat="1" ht="17" customHeight="1" spans="1:10">
      <c r="A274" s="5" t="s">
        <v>243</v>
      </c>
      <c r="B274" s="5" t="s">
        <v>35</v>
      </c>
      <c r="C274" s="5"/>
      <c r="D274" s="10" t="s">
        <v>261</v>
      </c>
      <c r="E274" s="9">
        <v>6115</v>
      </c>
      <c r="H274" s="27" t="s">
        <v>567</v>
      </c>
      <c r="I274" s="9">
        <v>6115</v>
      </c>
      <c r="J274" s="27">
        <v>5</v>
      </c>
    </row>
    <row r="275" s="27" customFormat="1" ht="17" customHeight="1" spans="1:10">
      <c r="A275" s="11" t="s">
        <v>243</v>
      </c>
      <c r="B275" s="11" t="s">
        <v>35</v>
      </c>
      <c r="C275" s="11" t="s">
        <v>262</v>
      </c>
      <c r="D275" s="12" t="s">
        <v>263</v>
      </c>
      <c r="E275" s="13">
        <v>1112</v>
      </c>
      <c r="H275" s="27" t="s">
        <v>568</v>
      </c>
      <c r="I275" s="13">
        <v>1112</v>
      </c>
      <c r="J275" s="27">
        <v>7</v>
      </c>
    </row>
    <row r="276" s="27" customFormat="1" ht="17" customHeight="1" spans="1:10">
      <c r="A276" s="11" t="s">
        <v>243</v>
      </c>
      <c r="B276" s="11" t="s">
        <v>35</v>
      </c>
      <c r="C276" s="11" t="s">
        <v>46</v>
      </c>
      <c r="D276" s="12" t="s">
        <v>264</v>
      </c>
      <c r="E276" s="13">
        <v>5003</v>
      </c>
      <c r="H276" s="27" t="s">
        <v>569</v>
      </c>
      <c r="I276" s="13">
        <v>5003</v>
      </c>
      <c r="J276" s="27">
        <v>7</v>
      </c>
    </row>
    <row r="277" s="27" customFormat="1" ht="17" customHeight="1" spans="1:10">
      <c r="A277" s="5" t="s">
        <v>243</v>
      </c>
      <c r="B277" s="5" t="s">
        <v>42</v>
      </c>
      <c r="C277" s="5"/>
      <c r="D277" s="10" t="s">
        <v>265</v>
      </c>
      <c r="E277" s="9">
        <v>24615.905787</v>
      </c>
      <c r="H277" s="27" t="s">
        <v>550</v>
      </c>
      <c r="I277" s="9">
        <v>24615.905787</v>
      </c>
      <c r="J277" s="27">
        <v>5</v>
      </c>
    </row>
    <row r="278" s="27" customFormat="1" ht="17" customHeight="1" spans="1:10">
      <c r="A278" s="11" t="s">
        <v>243</v>
      </c>
      <c r="B278" s="11" t="s">
        <v>42</v>
      </c>
      <c r="C278" s="11" t="s">
        <v>12</v>
      </c>
      <c r="D278" s="12" t="s">
        <v>266</v>
      </c>
      <c r="E278" s="13">
        <v>7858.06</v>
      </c>
      <c r="H278" s="27" t="s">
        <v>551</v>
      </c>
      <c r="I278" s="13">
        <v>7901.43</v>
      </c>
      <c r="J278" s="27">
        <v>7</v>
      </c>
    </row>
    <row r="279" s="27" customFormat="1" ht="17" customHeight="1" spans="1:10">
      <c r="A279" s="11" t="s">
        <v>243</v>
      </c>
      <c r="B279" s="11" t="s">
        <v>42</v>
      </c>
      <c r="C279" s="11" t="s">
        <v>15</v>
      </c>
      <c r="D279" s="12" t="s">
        <v>267</v>
      </c>
      <c r="E279" s="13">
        <v>2772.465787</v>
      </c>
      <c r="H279" s="27" t="s">
        <v>552</v>
      </c>
      <c r="I279" s="13">
        <v>2772.465787</v>
      </c>
      <c r="J279" s="27">
        <v>7</v>
      </c>
    </row>
    <row r="280" s="27" customFormat="1" ht="17" customHeight="1" spans="1:10">
      <c r="A280" s="11" t="s">
        <v>243</v>
      </c>
      <c r="B280" s="11" t="s">
        <v>42</v>
      </c>
      <c r="C280" s="11" t="s">
        <v>25</v>
      </c>
      <c r="D280" s="12" t="s">
        <v>268</v>
      </c>
      <c r="E280" s="13">
        <v>544.11</v>
      </c>
      <c r="H280" s="27" t="s">
        <v>553</v>
      </c>
      <c r="I280" s="13">
        <v>544.11</v>
      </c>
      <c r="J280" s="27">
        <v>7</v>
      </c>
    </row>
    <row r="281" s="27" customFormat="1" ht="17" customHeight="1" spans="1:10">
      <c r="A281" s="11" t="s">
        <v>243</v>
      </c>
      <c r="B281" s="11" t="s">
        <v>42</v>
      </c>
      <c r="C281" s="11" t="s">
        <v>46</v>
      </c>
      <c r="D281" s="12" t="s">
        <v>269</v>
      </c>
      <c r="E281" s="13">
        <v>13441.27</v>
      </c>
      <c r="H281" s="27" t="s">
        <v>554</v>
      </c>
      <c r="I281" s="13">
        <v>13397.9</v>
      </c>
      <c r="J281" s="27">
        <v>7</v>
      </c>
    </row>
    <row r="282" s="27" customFormat="1" ht="17" customHeight="1" spans="1:10">
      <c r="A282" s="5" t="s">
        <v>243</v>
      </c>
      <c r="B282" s="5" t="s">
        <v>120</v>
      </c>
      <c r="C282" s="5"/>
      <c r="D282" s="10" t="s">
        <v>270</v>
      </c>
      <c r="E282" s="9">
        <v>7000</v>
      </c>
      <c r="H282" s="27" t="s">
        <v>580</v>
      </c>
      <c r="I282" s="9">
        <v>7000</v>
      </c>
      <c r="J282" s="27">
        <v>5</v>
      </c>
    </row>
    <row r="283" s="27" customFormat="1" ht="17" customHeight="1" spans="1:10">
      <c r="A283" s="11" t="s">
        <v>243</v>
      </c>
      <c r="B283" s="11" t="s">
        <v>120</v>
      </c>
      <c r="C283" s="11" t="s">
        <v>12</v>
      </c>
      <c r="D283" s="12" t="s">
        <v>271</v>
      </c>
      <c r="E283" s="13">
        <v>7000</v>
      </c>
      <c r="H283" s="27" t="s">
        <v>581</v>
      </c>
      <c r="I283" s="13">
        <v>7000</v>
      </c>
      <c r="J283" s="27">
        <v>7</v>
      </c>
    </row>
    <row r="284" s="27" customFormat="1" ht="17" customHeight="1" spans="1:10">
      <c r="A284" s="5" t="s">
        <v>243</v>
      </c>
      <c r="B284" s="5" t="s">
        <v>272</v>
      </c>
      <c r="C284" s="5"/>
      <c r="D284" s="10" t="s">
        <v>273</v>
      </c>
      <c r="E284" s="9">
        <v>1528.07</v>
      </c>
      <c r="H284" s="27" t="s">
        <v>575</v>
      </c>
      <c r="I284" s="9">
        <v>1528.07</v>
      </c>
      <c r="J284" s="27">
        <v>5</v>
      </c>
    </row>
    <row r="285" s="27" customFormat="1" ht="17" customHeight="1" spans="1:10">
      <c r="A285" s="11" t="s">
        <v>243</v>
      </c>
      <c r="B285" s="11" t="s">
        <v>272</v>
      </c>
      <c r="C285" s="11" t="s">
        <v>12</v>
      </c>
      <c r="D285" s="12" t="s">
        <v>14</v>
      </c>
      <c r="E285" s="13">
        <v>834.54</v>
      </c>
      <c r="H285" s="27" t="s">
        <v>576</v>
      </c>
      <c r="I285" s="13">
        <v>834.54</v>
      </c>
      <c r="J285" s="27">
        <v>7</v>
      </c>
    </row>
    <row r="286" s="27" customFormat="1" ht="17" customHeight="1" spans="1:10">
      <c r="A286" s="11" t="s">
        <v>243</v>
      </c>
      <c r="B286" s="11" t="s">
        <v>272</v>
      </c>
      <c r="C286" s="11" t="s">
        <v>15</v>
      </c>
      <c r="D286" s="12" t="s">
        <v>16</v>
      </c>
      <c r="E286" s="13">
        <v>594.03</v>
      </c>
      <c r="H286" s="27" t="s">
        <v>577</v>
      </c>
      <c r="I286" s="13">
        <v>594.03</v>
      </c>
      <c r="J286" s="27">
        <v>7</v>
      </c>
    </row>
    <row r="287" s="27" customFormat="1" ht="17" customHeight="1" spans="1:10">
      <c r="A287" s="11" t="s">
        <v>243</v>
      </c>
      <c r="B287" s="11" t="s">
        <v>272</v>
      </c>
      <c r="C287" s="11" t="s">
        <v>29</v>
      </c>
      <c r="D287" s="12" t="s">
        <v>30</v>
      </c>
      <c r="E287" s="13">
        <v>95.5</v>
      </c>
      <c r="H287" s="27" t="s">
        <v>578</v>
      </c>
      <c r="I287" s="13">
        <v>95.5</v>
      </c>
      <c r="J287" s="27">
        <v>7</v>
      </c>
    </row>
    <row r="288" s="27" customFormat="1" ht="17" customHeight="1" spans="1:10">
      <c r="A288" s="11" t="s">
        <v>243</v>
      </c>
      <c r="B288" s="11" t="s">
        <v>272</v>
      </c>
      <c r="C288" s="11" t="s">
        <v>46</v>
      </c>
      <c r="D288" s="12" t="s">
        <v>274</v>
      </c>
      <c r="E288" s="13">
        <v>4</v>
      </c>
      <c r="H288" s="27" t="s">
        <v>579</v>
      </c>
      <c r="I288" s="13">
        <v>4</v>
      </c>
      <c r="J288" s="27">
        <v>7</v>
      </c>
    </row>
    <row r="289" s="27" customFormat="1" ht="17" customHeight="1" spans="1:10">
      <c r="A289" s="5" t="s">
        <v>243</v>
      </c>
      <c r="B289" s="5" t="s">
        <v>227</v>
      </c>
      <c r="C289" s="5"/>
      <c r="D289" s="10" t="s">
        <v>275</v>
      </c>
      <c r="E289" s="9">
        <v>260</v>
      </c>
      <c r="H289" s="27" t="s">
        <v>582</v>
      </c>
      <c r="I289" s="9">
        <v>260</v>
      </c>
      <c r="J289" s="27">
        <v>5</v>
      </c>
    </row>
    <row r="290" s="27" customFormat="1" ht="17" customHeight="1" spans="1:10">
      <c r="A290" s="11" t="s">
        <v>243</v>
      </c>
      <c r="B290" s="11" t="s">
        <v>227</v>
      </c>
      <c r="C290" s="11" t="s">
        <v>15</v>
      </c>
      <c r="D290" s="12" t="s">
        <v>276</v>
      </c>
      <c r="E290" s="13">
        <v>260</v>
      </c>
      <c r="H290" s="27" t="s">
        <v>583</v>
      </c>
      <c r="I290" s="13">
        <v>260</v>
      </c>
      <c r="J290" s="27">
        <v>7</v>
      </c>
    </row>
    <row r="291" s="27" customFormat="1" ht="17" customHeight="1" spans="1:10">
      <c r="A291" s="5" t="s">
        <v>243</v>
      </c>
      <c r="B291" s="5" t="s">
        <v>46</v>
      </c>
      <c r="C291" s="5"/>
      <c r="D291" s="10" t="s">
        <v>277</v>
      </c>
      <c r="E291" s="9">
        <v>254.21</v>
      </c>
      <c r="H291" s="27" t="s">
        <v>584</v>
      </c>
      <c r="I291" s="9">
        <v>254.21</v>
      </c>
      <c r="J291" s="27">
        <v>5</v>
      </c>
    </row>
    <row r="292" s="27" customFormat="1" ht="17" customHeight="1" spans="1:10">
      <c r="A292" s="11" t="s">
        <v>243</v>
      </c>
      <c r="B292" s="11" t="s">
        <v>46</v>
      </c>
      <c r="C292" s="11" t="s">
        <v>46</v>
      </c>
      <c r="D292" s="12" t="s">
        <v>278</v>
      </c>
      <c r="E292" s="13">
        <v>254.21</v>
      </c>
      <c r="H292" s="27" t="s">
        <v>585</v>
      </c>
      <c r="I292" s="13">
        <v>254.21</v>
      </c>
      <c r="J292" s="27">
        <v>7</v>
      </c>
    </row>
    <row r="293" ht="17" customHeight="1" spans="1:10">
      <c r="A293" s="5" t="s">
        <v>279</v>
      </c>
      <c r="B293" s="5"/>
      <c r="C293" s="5"/>
      <c r="D293" s="10" t="s">
        <v>280</v>
      </c>
      <c r="E293" s="9">
        <v>15003.95</v>
      </c>
      <c r="F293" s="29">
        <v>15003.95</v>
      </c>
      <c r="H293" s="27" t="s">
        <v>279</v>
      </c>
      <c r="I293" s="9">
        <v>15003.95</v>
      </c>
      <c r="J293" s="27">
        <v>3</v>
      </c>
    </row>
    <row r="294" ht="17" customHeight="1" spans="1:10">
      <c r="A294" s="5" t="s">
        <v>279</v>
      </c>
      <c r="B294" s="5" t="s">
        <v>12</v>
      </c>
      <c r="C294" s="5"/>
      <c r="D294" s="10" t="s">
        <v>281</v>
      </c>
      <c r="E294" s="9">
        <v>12775.26</v>
      </c>
      <c r="H294" s="27" t="s">
        <v>739</v>
      </c>
      <c r="I294" s="9">
        <v>12775.26</v>
      </c>
      <c r="J294" s="27">
        <v>5</v>
      </c>
    </row>
    <row r="295" ht="17" customHeight="1" spans="1:10">
      <c r="A295" s="11" t="s">
        <v>279</v>
      </c>
      <c r="B295" s="11" t="s">
        <v>12</v>
      </c>
      <c r="C295" s="11" t="s">
        <v>12</v>
      </c>
      <c r="D295" s="12" t="s">
        <v>14</v>
      </c>
      <c r="E295" s="13">
        <v>11936.89</v>
      </c>
      <c r="H295" s="27" t="s">
        <v>740</v>
      </c>
      <c r="I295" s="13">
        <v>11936.89</v>
      </c>
      <c r="J295" s="27">
        <v>7</v>
      </c>
    </row>
    <row r="296" ht="17" customHeight="1" spans="1:10">
      <c r="A296" s="11" t="s">
        <v>279</v>
      </c>
      <c r="B296" s="11" t="s">
        <v>12</v>
      </c>
      <c r="C296" s="11" t="s">
        <v>15</v>
      </c>
      <c r="D296" s="12" t="s">
        <v>16</v>
      </c>
      <c r="E296" s="13">
        <v>838.37</v>
      </c>
      <c r="H296" s="27" t="s">
        <v>741</v>
      </c>
      <c r="I296" s="13">
        <v>838.37</v>
      </c>
      <c r="J296" s="27">
        <v>7</v>
      </c>
    </row>
    <row r="297" ht="17" customHeight="1" spans="1:10">
      <c r="A297" s="5" t="s">
        <v>279</v>
      </c>
      <c r="B297" s="5" t="s">
        <v>15</v>
      </c>
      <c r="C297" s="5"/>
      <c r="D297" s="10" t="s">
        <v>282</v>
      </c>
      <c r="E297" s="9">
        <v>99.7</v>
      </c>
      <c r="H297" s="27" t="s">
        <v>742</v>
      </c>
      <c r="I297" s="9">
        <v>99.7</v>
      </c>
      <c r="J297" s="27">
        <v>5</v>
      </c>
    </row>
    <row r="298" ht="17" customHeight="1" spans="1:10">
      <c r="A298" s="11" t="s">
        <v>279</v>
      </c>
      <c r="B298" s="11" t="s">
        <v>15</v>
      </c>
      <c r="C298" s="11" t="s">
        <v>25</v>
      </c>
      <c r="D298" s="12" t="s">
        <v>283</v>
      </c>
      <c r="E298" s="13">
        <v>99.7</v>
      </c>
      <c r="H298" s="27" t="s">
        <v>743</v>
      </c>
      <c r="I298" s="13">
        <v>99.7</v>
      </c>
      <c r="J298" s="27">
        <v>7</v>
      </c>
    </row>
    <row r="299" ht="17" customHeight="1" spans="1:10">
      <c r="A299" s="5" t="s">
        <v>279</v>
      </c>
      <c r="B299" s="5" t="s">
        <v>42</v>
      </c>
      <c r="C299" s="5"/>
      <c r="D299" s="10" t="s">
        <v>284</v>
      </c>
      <c r="E299" s="9">
        <v>16.8</v>
      </c>
      <c r="H299" s="27" t="s">
        <v>746</v>
      </c>
      <c r="I299" s="9">
        <v>16.8</v>
      </c>
      <c r="J299" s="27">
        <v>5</v>
      </c>
    </row>
    <row r="300" ht="17" customHeight="1" spans="1:10">
      <c r="A300" s="11" t="s">
        <v>279</v>
      </c>
      <c r="B300" s="11" t="s">
        <v>42</v>
      </c>
      <c r="C300" s="11" t="s">
        <v>12</v>
      </c>
      <c r="D300" s="12" t="s">
        <v>285</v>
      </c>
      <c r="E300" s="13">
        <v>16.8</v>
      </c>
      <c r="H300" s="27" t="s">
        <v>747</v>
      </c>
      <c r="I300" s="13">
        <v>16.8</v>
      </c>
      <c r="J300" s="27">
        <v>7</v>
      </c>
    </row>
    <row r="301" ht="17" customHeight="1" spans="1:10">
      <c r="A301" s="5" t="s">
        <v>279</v>
      </c>
      <c r="B301" s="5" t="s">
        <v>286</v>
      </c>
      <c r="C301" s="5"/>
      <c r="D301" s="10" t="s">
        <v>287</v>
      </c>
      <c r="E301" s="9">
        <v>2112.19</v>
      </c>
      <c r="H301" s="27" t="s">
        <v>736</v>
      </c>
      <c r="I301" s="9">
        <v>2112.19</v>
      </c>
      <c r="J301" s="27">
        <v>5</v>
      </c>
    </row>
    <row r="302" ht="17" customHeight="1" spans="1:10">
      <c r="A302" s="11" t="s">
        <v>279</v>
      </c>
      <c r="B302" s="11" t="s">
        <v>286</v>
      </c>
      <c r="C302" s="11" t="s">
        <v>29</v>
      </c>
      <c r="D302" s="12" t="s">
        <v>30</v>
      </c>
      <c r="E302" s="13">
        <v>104.59</v>
      </c>
      <c r="H302" s="27" t="s">
        <v>737</v>
      </c>
      <c r="I302" s="13">
        <v>104.59</v>
      </c>
      <c r="J302" s="27">
        <v>7</v>
      </c>
    </row>
    <row r="303" ht="17" customHeight="1" spans="1:10">
      <c r="A303" s="11" t="s">
        <v>279</v>
      </c>
      <c r="B303" s="11" t="s">
        <v>286</v>
      </c>
      <c r="C303" s="11" t="s">
        <v>46</v>
      </c>
      <c r="D303" s="12" t="s">
        <v>288</v>
      </c>
      <c r="E303" s="13">
        <v>2007.6</v>
      </c>
      <c r="G303" s="27">
        <v>2000</v>
      </c>
      <c r="H303" s="27" t="s">
        <v>738</v>
      </c>
      <c r="I303" s="13">
        <v>2007.6</v>
      </c>
      <c r="J303" s="27">
        <v>7</v>
      </c>
    </row>
    <row r="304" ht="17" customHeight="1" spans="1:10">
      <c r="A304" s="5" t="s">
        <v>289</v>
      </c>
      <c r="B304" s="5"/>
      <c r="C304" s="5"/>
      <c r="D304" s="10" t="s">
        <v>290</v>
      </c>
      <c r="E304" s="9">
        <v>102256.62</v>
      </c>
      <c r="F304" s="29">
        <v>102256.62</v>
      </c>
      <c r="H304" s="27" t="s">
        <v>289</v>
      </c>
      <c r="I304" s="9">
        <v>102256.62</v>
      </c>
      <c r="J304" s="27">
        <v>3</v>
      </c>
    </row>
    <row r="305" ht="17" customHeight="1" spans="1:10">
      <c r="A305" s="5" t="s">
        <v>289</v>
      </c>
      <c r="B305" s="5" t="s">
        <v>12</v>
      </c>
      <c r="C305" s="5"/>
      <c r="D305" s="10" t="s">
        <v>291</v>
      </c>
      <c r="E305" s="9">
        <v>14577.7</v>
      </c>
      <c r="H305" s="27" t="s">
        <v>770</v>
      </c>
      <c r="I305" s="9">
        <v>14577.7</v>
      </c>
      <c r="J305" s="27">
        <v>5</v>
      </c>
    </row>
    <row r="306" ht="17" customHeight="1" spans="1:10">
      <c r="A306" s="11" t="s">
        <v>289</v>
      </c>
      <c r="B306" s="11" t="s">
        <v>12</v>
      </c>
      <c r="C306" s="11" t="s">
        <v>12</v>
      </c>
      <c r="D306" s="12" t="s">
        <v>14</v>
      </c>
      <c r="E306" s="13">
        <v>3467.35</v>
      </c>
      <c r="H306" s="27" t="s">
        <v>771</v>
      </c>
      <c r="I306" s="13">
        <v>3467.35</v>
      </c>
      <c r="J306" s="27">
        <v>7</v>
      </c>
    </row>
    <row r="307" ht="17" customHeight="1" spans="1:10">
      <c r="A307" s="11" t="s">
        <v>289</v>
      </c>
      <c r="B307" s="11" t="s">
        <v>12</v>
      </c>
      <c r="C307" s="11" t="s">
        <v>15</v>
      </c>
      <c r="D307" s="12" t="s">
        <v>16</v>
      </c>
      <c r="E307" s="13">
        <v>22.8</v>
      </c>
      <c r="H307" s="27" t="s">
        <v>772</v>
      </c>
      <c r="I307" s="13">
        <v>22.8</v>
      </c>
      <c r="J307" s="27">
        <v>7</v>
      </c>
    </row>
    <row r="308" ht="17" customHeight="1" spans="1:10">
      <c r="A308" s="11" t="s">
        <v>289</v>
      </c>
      <c r="B308" s="11" t="s">
        <v>12</v>
      </c>
      <c r="C308" s="11" t="s">
        <v>17</v>
      </c>
      <c r="D308" s="12" t="s">
        <v>292</v>
      </c>
      <c r="E308" s="13">
        <v>651.2</v>
      </c>
      <c r="H308" s="27" t="s">
        <v>773</v>
      </c>
      <c r="I308" s="13">
        <v>651.2</v>
      </c>
      <c r="J308" s="27">
        <v>7</v>
      </c>
    </row>
    <row r="309" ht="17" customHeight="1" spans="1:10">
      <c r="A309" s="11" t="s">
        <v>289</v>
      </c>
      <c r="B309" s="11" t="s">
        <v>12</v>
      </c>
      <c r="C309" s="11" t="s">
        <v>46</v>
      </c>
      <c r="D309" s="12" t="s">
        <v>293</v>
      </c>
      <c r="E309" s="13">
        <v>10436.35</v>
      </c>
      <c r="H309" s="27" t="s">
        <v>774</v>
      </c>
      <c r="I309" s="13">
        <v>10436.35</v>
      </c>
      <c r="J309" s="27">
        <v>7</v>
      </c>
    </row>
    <row r="310" ht="17" customHeight="1" spans="1:10">
      <c r="A310" s="5" t="s">
        <v>289</v>
      </c>
      <c r="B310" s="5" t="s">
        <v>25</v>
      </c>
      <c r="C310" s="5"/>
      <c r="D310" s="10" t="s">
        <v>294</v>
      </c>
      <c r="E310" s="9">
        <v>57801.96</v>
      </c>
      <c r="H310" s="27" t="s">
        <v>775</v>
      </c>
      <c r="I310" s="9">
        <v>57801.96</v>
      </c>
      <c r="J310" s="27">
        <v>5</v>
      </c>
    </row>
    <row r="311" ht="17" customHeight="1" spans="1:10">
      <c r="A311" s="11" t="s">
        <v>289</v>
      </c>
      <c r="B311" s="11" t="s">
        <v>25</v>
      </c>
      <c r="C311" s="11" t="s">
        <v>46</v>
      </c>
      <c r="D311" s="12" t="s">
        <v>295</v>
      </c>
      <c r="E311" s="13">
        <v>57801.96</v>
      </c>
      <c r="H311" s="27" t="s">
        <v>776</v>
      </c>
      <c r="I311" s="13">
        <v>57801.96</v>
      </c>
      <c r="J311" s="27">
        <v>7</v>
      </c>
    </row>
    <row r="312" ht="17" customHeight="1" spans="1:10">
      <c r="A312" s="5" t="s">
        <v>289</v>
      </c>
      <c r="B312" s="5" t="s">
        <v>19</v>
      </c>
      <c r="C312" s="5"/>
      <c r="D312" s="10" t="s">
        <v>296</v>
      </c>
      <c r="E312" s="9">
        <v>7973.65</v>
      </c>
      <c r="H312" s="27" t="s">
        <v>781</v>
      </c>
      <c r="I312" s="9">
        <v>7973.65</v>
      </c>
      <c r="J312" s="27">
        <v>5</v>
      </c>
    </row>
    <row r="313" ht="17" customHeight="1" spans="1:10">
      <c r="A313" s="11" t="s">
        <v>289</v>
      </c>
      <c r="B313" s="11" t="s">
        <v>19</v>
      </c>
      <c r="C313" s="11" t="s">
        <v>12</v>
      </c>
      <c r="D313" s="12" t="s">
        <v>297</v>
      </c>
      <c r="E313" s="13">
        <v>7973.65</v>
      </c>
      <c r="H313" s="27" t="s">
        <v>782</v>
      </c>
      <c r="I313" s="13">
        <v>7973.65</v>
      </c>
      <c r="J313" s="27">
        <v>7</v>
      </c>
    </row>
    <row r="314" ht="17" customHeight="1" spans="1:10">
      <c r="A314" s="5" t="s">
        <v>289</v>
      </c>
      <c r="B314" s="5" t="s">
        <v>38</v>
      </c>
      <c r="C314" s="5"/>
      <c r="D314" s="10" t="s">
        <v>298</v>
      </c>
      <c r="E314" s="9">
        <v>1600.44</v>
      </c>
      <c r="H314" s="27" t="s">
        <v>777</v>
      </c>
      <c r="I314" s="9">
        <v>1600.44</v>
      </c>
      <c r="J314" s="27">
        <v>5</v>
      </c>
    </row>
    <row r="315" ht="17" customHeight="1" spans="1:10">
      <c r="A315" s="11" t="s">
        <v>289</v>
      </c>
      <c r="B315" s="11" t="s">
        <v>38</v>
      </c>
      <c r="C315" s="11" t="s">
        <v>12</v>
      </c>
      <c r="D315" s="12" t="s">
        <v>299</v>
      </c>
      <c r="E315" s="13">
        <v>1600.44</v>
      </c>
      <c r="H315" s="27" t="s">
        <v>778</v>
      </c>
      <c r="I315" s="13">
        <v>1600.44</v>
      </c>
      <c r="J315" s="27">
        <v>7</v>
      </c>
    </row>
    <row r="316" ht="17" customHeight="1" spans="1:10">
      <c r="A316" s="5" t="s">
        <v>289</v>
      </c>
      <c r="B316" s="5" t="s">
        <v>46</v>
      </c>
      <c r="C316" s="5"/>
      <c r="D316" s="10" t="s">
        <v>300</v>
      </c>
      <c r="E316" s="9">
        <v>20302.87</v>
      </c>
      <c r="H316" s="27" t="s">
        <v>779</v>
      </c>
      <c r="I316" s="9">
        <v>20302.87</v>
      </c>
      <c r="J316" s="27">
        <v>5</v>
      </c>
    </row>
    <row r="317" ht="17" customHeight="1" spans="1:10">
      <c r="A317" s="11" t="s">
        <v>289</v>
      </c>
      <c r="B317" s="11" t="s">
        <v>46</v>
      </c>
      <c r="C317" s="11" t="s">
        <v>46</v>
      </c>
      <c r="D317" s="12" t="s">
        <v>301</v>
      </c>
      <c r="E317" s="13">
        <v>20302.87</v>
      </c>
      <c r="G317" s="27">
        <v>20000</v>
      </c>
      <c r="H317" s="27" t="s">
        <v>780</v>
      </c>
      <c r="I317" s="13">
        <v>20302.87</v>
      </c>
      <c r="J317" s="27">
        <v>7</v>
      </c>
    </row>
    <row r="318" ht="17" customHeight="1" spans="1:10">
      <c r="A318" s="5" t="s">
        <v>302</v>
      </c>
      <c r="B318" s="5"/>
      <c r="C318" s="5"/>
      <c r="D318" s="10" t="s">
        <v>303</v>
      </c>
      <c r="E318" s="9">
        <v>60339.67</v>
      </c>
      <c r="F318" s="29">
        <v>60339.67</v>
      </c>
      <c r="H318" s="27" t="s">
        <v>302</v>
      </c>
      <c r="I318" s="9">
        <v>60339.67</v>
      </c>
      <c r="J318" s="27">
        <v>3</v>
      </c>
    </row>
    <row r="319" ht="17" customHeight="1" spans="1:10">
      <c r="A319" s="5" t="s">
        <v>302</v>
      </c>
      <c r="B319" s="5" t="s">
        <v>12</v>
      </c>
      <c r="C319" s="5"/>
      <c r="D319" s="10" t="s">
        <v>304</v>
      </c>
      <c r="E319" s="9">
        <v>31718.58</v>
      </c>
      <c r="H319" s="27" t="s">
        <v>623</v>
      </c>
      <c r="I319" s="9">
        <v>31718.58</v>
      </c>
      <c r="J319" s="27">
        <v>5</v>
      </c>
    </row>
    <row r="320" ht="17" customHeight="1" spans="1:10">
      <c r="A320" s="11" t="s">
        <v>302</v>
      </c>
      <c r="B320" s="11" t="s">
        <v>12</v>
      </c>
      <c r="C320" s="11" t="s">
        <v>12</v>
      </c>
      <c r="D320" s="12" t="s">
        <v>14</v>
      </c>
      <c r="E320" s="13">
        <v>2585.67</v>
      </c>
      <c r="H320" s="27" t="s">
        <v>624</v>
      </c>
      <c r="I320" s="13">
        <v>2585.67</v>
      </c>
      <c r="J320" s="27">
        <v>7</v>
      </c>
    </row>
    <row r="321" ht="17" customHeight="1" spans="1:10">
      <c r="A321" s="11" t="s">
        <v>302</v>
      </c>
      <c r="B321" s="11" t="s">
        <v>12</v>
      </c>
      <c r="C321" s="11" t="s">
        <v>15</v>
      </c>
      <c r="D321" s="12" t="s">
        <v>16</v>
      </c>
      <c r="E321" s="13">
        <v>59.47</v>
      </c>
      <c r="H321" s="27" t="s">
        <v>625</v>
      </c>
      <c r="I321" s="13">
        <v>59.47</v>
      </c>
      <c r="J321" s="27">
        <v>7</v>
      </c>
    </row>
    <row r="322" ht="17" customHeight="1" spans="1:10">
      <c r="A322" s="11" t="s">
        <v>302</v>
      </c>
      <c r="B322" s="11" t="s">
        <v>12</v>
      </c>
      <c r="C322" s="11" t="s">
        <v>17</v>
      </c>
      <c r="D322" s="12" t="s">
        <v>30</v>
      </c>
      <c r="E322" s="13">
        <v>4800.78</v>
      </c>
      <c r="H322" s="27" t="s">
        <v>626</v>
      </c>
      <c r="I322" s="13">
        <v>4800.78</v>
      </c>
      <c r="J322" s="27">
        <v>7</v>
      </c>
    </row>
    <row r="323" ht="17" customHeight="1" spans="1:10">
      <c r="A323" s="11" t="s">
        <v>302</v>
      </c>
      <c r="B323" s="11" t="s">
        <v>12</v>
      </c>
      <c r="C323" s="11" t="s">
        <v>305</v>
      </c>
      <c r="D323" s="12" t="s">
        <v>306</v>
      </c>
      <c r="E323" s="13">
        <v>480</v>
      </c>
      <c r="H323" s="27" t="s">
        <v>627</v>
      </c>
      <c r="I323" s="13">
        <v>480</v>
      </c>
      <c r="J323" s="27">
        <v>7</v>
      </c>
    </row>
    <row r="324" ht="17" customHeight="1" spans="1:10">
      <c r="A324" s="11" t="s">
        <v>302</v>
      </c>
      <c r="B324" s="11" t="s">
        <v>12</v>
      </c>
      <c r="C324" s="11" t="s">
        <v>46</v>
      </c>
      <c r="D324" s="12" t="s">
        <v>307</v>
      </c>
      <c r="E324" s="13">
        <v>23792.66</v>
      </c>
      <c r="H324" s="27" t="s">
        <v>628</v>
      </c>
      <c r="I324" s="13">
        <v>23792.66</v>
      </c>
      <c r="J324" s="27">
        <v>7</v>
      </c>
    </row>
    <row r="325" ht="17" customHeight="1" spans="1:10">
      <c r="A325" s="5" t="s">
        <v>302</v>
      </c>
      <c r="B325" s="5" t="s">
        <v>15</v>
      </c>
      <c r="C325" s="5"/>
      <c r="D325" s="10" t="s">
        <v>308</v>
      </c>
      <c r="E325" s="9">
        <v>3070.76</v>
      </c>
      <c r="H325" s="27" t="s">
        <v>636</v>
      </c>
      <c r="I325" s="9">
        <v>3070.76</v>
      </c>
      <c r="J325" s="27">
        <v>5</v>
      </c>
    </row>
    <row r="326" ht="17" customHeight="1" spans="1:10">
      <c r="A326" s="11" t="s">
        <v>302</v>
      </c>
      <c r="B326" s="11" t="s">
        <v>15</v>
      </c>
      <c r="C326" s="11" t="s">
        <v>12</v>
      </c>
      <c r="D326" s="12" t="s">
        <v>14</v>
      </c>
      <c r="E326" s="13">
        <v>1468.99</v>
      </c>
      <c r="H326" s="27" t="s">
        <v>637</v>
      </c>
      <c r="I326" s="13">
        <v>1468.99</v>
      </c>
      <c r="J326" s="27">
        <v>7</v>
      </c>
    </row>
    <row r="327" ht="17" customHeight="1" spans="1:10">
      <c r="A327" s="11" t="s">
        <v>302</v>
      </c>
      <c r="B327" s="11" t="s">
        <v>15</v>
      </c>
      <c r="C327" s="11" t="s">
        <v>15</v>
      </c>
      <c r="D327" s="12" t="s">
        <v>16</v>
      </c>
      <c r="E327" s="13">
        <v>83.6</v>
      </c>
      <c r="H327" s="27" t="s">
        <v>638</v>
      </c>
      <c r="I327" s="13">
        <v>83.6</v>
      </c>
      <c r="J327" s="27">
        <v>7</v>
      </c>
    </row>
    <row r="328" ht="17" customHeight="1" spans="1:10">
      <c r="A328" s="11" t="s">
        <v>302</v>
      </c>
      <c r="B328" s="11" t="s">
        <v>15</v>
      </c>
      <c r="C328" s="11" t="s">
        <v>17</v>
      </c>
      <c r="D328" s="12" t="s">
        <v>309</v>
      </c>
      <c r="E328" s="13">
        <v>918.17</v>
      </c>
      <c r="H328" s="27" t="s">
        <v>639</v>
      </c>
      <c r="I328" s="13">
        <v>918.17</v>
      </c>
      <c r="J328" s="27">
        <v>7</v>
      </c>
    </row>
    <row r="329" ht="17" customHeight="1" spans="1:10">
      <c r="A329" s="11" t="s">
        <v>302</v>
      </c>
      <c r="B329" s="11" t="s">
        <v>15</v>
      </c>
      <c r="C329" s="11" t="s">
        <v>73</v>
      </c>
      <c r="D329" s="12" t="s">
        <v>310</v>
      </c>
      <c r="E329" s="13">
        <v>600</v>
      </c>
      <c r="H329" s="27" t="s">
        <v>640</v>
      </c>
      <c r="I329" s="13">
        <v>600</v>
      </c>
      <c r="J329" s="27">
        <v>7</v>
      </c>
    </row>
    <row r="330" ht="17" customHeight="1" spans="1:10">
      <c r="A330" s="5" t="s">
        <v>302</v>
      </c>
      <c r="B330" s="5" t="s">
        <v>25</v>
      </c>
      <c r="C330" s="5"/>
      <c r="D330" s="10" t="s">
        <v>311</v>
      </c>
      <c r="E330" s="9">
        <v>4168.13</v>
      </c>
      <c r="H330" s="27" t="s">
        <v>629</v>
      </c>
      <c r="I330" s="9">
        <v>4168.13</v>
      </c>
      <c r="J330" s="27">
        <v>5</v>
      </c>
    </row>
    <row r="331" ht="17" customHeight="1" spans="1:10">
      <c r="A331" s="11" t="s">
        <v>302</v>
      </c>
      <c r="B331" s="11" t="s">
        <v>25</v>
      </c>
      <c r="C331" s="11" t="s">
        <v>12</v>
      </c>
      <c r="D331" s="12" t="s">
        <v>14</v>
      </c>
      <c r="E331" s="13">
        <v>1932.23</v>
      </c>
      <c r="H331" s="27" t="s">
        <v>630</v>
      </c>
      <c r="I331" s="13">
        <v>1932.23</v>
      </c>
      <c r="J331" s="27">
        <v>7</v>
      </c>
    </row>
    <row r="332" ht="17" customHeight="1" spans="1:10">
      <c r="A332" s="11" t="s">
        <v>302</v>
      </c>
      <c r="B332" s="11" t="s">
        <v>25</v>
      </c>
      <c r="C332" s="11" t="s">
        <v>17</v>
      </c>
      <c r="D332" s="12" t="s">
        <v>312</v>
      </c>
      <c r="E332" s="13">
        <v>39.52</v>
      </c>
      <c r="H332" s="27" t="s">
        <v>631</v>
      </c>
      <c r="I332" s="13">
        <v>39.52</v>
      </c>
      <c r="J332" s="27">
        <v>7</v>
      </c>
    </row>
    <row r="333" ht="17" customHeight="1" spans="1:10">
      <c r="A333" s="11" t="s">
        <v>302</v>
      </c>
      <c r="B333" s="11" t="s">
        <v>25</v>
      </c>
      <c r="C333" s="11" t="s">
        <v>38</v>
      </c>
      <c r="D333" s="12" t="s">
        <v>313</v>
      </c>
      <c r="E333" s="13">
        <v>47.88</v>
      </c>
      <c r="H333" s="27" t="s">
        <v>632</v>
      </c>
      <c r="I333" s="13">
        <v>47.88</v>
      </c>
      <c r="J333" s="27">
        <v>7</v>
      </c>
    </row>
    <row r="334" ht="17" customHeight="1" spans="1:10">
      <c r="A334" s="11" t="s">
        <v>302</v>
      </c>
      <c r="B334" s="11" t="s">
        <v>25</v>
      </c>
      <c r="C334" s="11" t="s">
        <v>48</v>
      </c>
      <c r="D334" s="12" t="s">
        <v>314</v>
      </c>
      <c r="E334" s="13">
        <v>55.2</v>
      </c>
      <c r="H334" s="27" t="s">
        <v>633</v>
      </c>
      <c r="I334" s="13">
        <v>55.2</v>
      </c>
      <c r="J334" s="27">
        <v>7</v>
      </c>
    </row>
    <row r="335" ht="17" customHeight="1" spans="1:10">
      <c r="A335" s="11" t="s">
        <v>302</v>
      </c>
      <c r="B335" s="11" t="s">
        <v>25</v>
      </c>
      <c r="C335" s="11" t="s">
        <v>286</v>
      </c>
      <c r="D335" s="12" t="s">
        <v>315</v>
      </c>
      <c r="E335" s="13">
        <v>38</v>
      </c>
      <c r="H335" s="27" t="s">
        <v>634</v>
      </c>
      <c r="I335" s="13">
        <v>38</v>
      </c>
      <c r="J335" s="27">
        <v>7</v>
      </c>
    </row>
    <row r="336" ht="17" customHeight="1" spans="1:10">
      <c r="A336" s="11" t="s">
        <v>302</v>
      </c>
      <c r="B336" s="11" t="s">
        <v>25</v>
      </c>
      <c r="C336" s="11" t="s">
        <v>46</v>
      </c>
      <c r="D336" s="12" t="s">
        <v>316</v>
      </c>
      <c r="E336" s="13">
        <v>2055.3</v>
      </c>
      <c r="H336" s="27" t="s">
        <v>635</v>
      </c>
      <c r="I336" s="13">
        <v>2055.3</v>
      </c>
      <c r="J336" s="27">
        <v>7</v>
      </c>
    </row>
    <row r="337" ht="17" customHeight="1" spans="1:10">
      <c r="A337" s="5" t="s">
        <v>302</v>
      </c>
      <c r="B337" s="5" t="s">
        <v>19</v>
      </c>
      <c r="C337" s="5"/>
      <c r="D337" s="10" t="s">
        <v>395</v>
      </c>
      <c r="E337" s="9">
        <v>10163</v>
      </c>
      <c r="H337" s="27" t="s">
        <v>621</v>
      </c>
      <c r="I337" s="9">
        <v>10163</v>
      </c>
      <c r="J337" s="27">
        <v>5</v>
      </c>
    </row>
    <row r="338" ht="17" customHeight="1" spans="1:10">
      <c r="A338" s="11" t="s">
        <v>302</v>
      </c>
      <c r="B338" s="11" t="s">
        <v>19</v>
      </c>
      <c r="C338" s="11" t="s">
        <v>46</v>
      </c>
      <c r="D338" s="12" t="s">
        <v>396</v>
      </c>
      <c r="E338" s="13">
        <v>10163</v>
      </c>
      <c r="H338" s="27" t="s">
        <v>622</v>
      </c>
      <c r="I338" s="13">
        <v>10163</v>
      </c>
      <c r="J338" s="27">
        <v>7</v>
      </c>
    </row>
    <row r="339" ht="17" customHeight="1" spans="1:10">
      <c r="A339" s="5" t="s">
        <v>302</v>
      </c>
      <c r="B339" s="5" t="s">
        <v>21</v>
      </c>
      <c r="C339" s="5"/>
      <c r="D339" s="10" t="s">
        <v>319</v>
      </c>
      <c r="E339" s="9">
        <v>224</v>
      </c>
      <c r="H339" s="27" t="s">
        <v>641</v>
      </c>
      <c r="I339" s="9">
        <v>224</v>
      </c>
      <c r="J339" s="27">
        <v>5</v>
      </c>
    </row>
    <row r="340" ht="17" customHeight="1" spans="1:10">
      <c r="A340" s="11" t="s">
        <v>302</v>
      </c>
      <c r="B340" s="11" t="s">
        <v>21</v>
      </c>
      <c r="C340" s="11" t="s">
        <v>17</v>
      </c>
      <c r="D340" s="12" t="s">
        <v>320</v>
      </c>
      <c r="E340" s="13">
        <v>224</v>
      </c>
      <c r="H340" s="27" t="s">
        <v>642</v>
      </c>
      <c r="I340" s="13">
        <v>224</v>
      </c>
      <c r="J340" s="27">
        <v>7</v>
      </c>
    </row>
    <row r="341" ht="17" customHeight="1" spans="1:10">
      <c r="A341" s="5" t="s">
        <v>302</v>
      </c>
      <c r="B341" s="5" t="s">
        <v>46</v>
      </c>
      <c r="C341" s="5"/>
      <c r="D341" s="10" t="s">
        <v>321</v>
      </c>
      <c r="E341" s="9">
        <v>10995.2</v>
      </c>
      <c r="H341" s="27" t="s">
        <v>643</v>
      </c>
      <c r="I341" s="9">
        <v>10995.2</v>
      </c>
      <c r="J341" s="27">
        <v>5</v>
      </c>
    </row>
    <row r="342" ht="17" customHeight="1" spans="1:10">
      <c r="A342" s="11" t="s">
        <v>302</v>
      </c>
      <c r="B342" s="11" t="s">
        <v>46</v>
      </c>
      <c r="C342" s="11" t="s">
        <v>46</v>
      </c>
      <c r="D342" s="12" t="s">
        <v>322</v>
      </c>
      <c r="E342" s="13">
        <v>10995.2</v>
      </c>
      <c r="G342" s="27">
        <v>10000</v>
      </c>
      <c r="H342" s="27" t="s">
        <v>644</v>
      </c>
      <c r="I342" s="13">
        <v>10995.2</v>
      </c>
      <c r="J342" s="27">
        <v>7</v>
      </c>
    </row>
    <row r="343" ht="17" customHeight="1" spans="1:10">
      <c r="A343" s="5" t="s">
        <v>323</v>
      </c>
      <c r="B343" s="5"/>
      <c r="C343" s="5"/>
      <c r="D343" s="10" t="s">
        <v>324</v>
      </c>
      <c r="E343" s="9">
        <v>11315.81</v>
      </c>
      <c r="F343" s="29">
        <v>11315.81</v>
      </c>
      <c r="H343" s="27" t="s">
        <v>323</v>
      </c>
      <c r="I343" s="9">
        <v>11315.81</v>
      </c>
      <c r="J343" s="27">
        <v>3</v>
      </c>
    </row>
    <row r="344" ht="17" customHeight="1" spans="1:10">
      <c r="A344" s="5" t="s">
        <v>323</v>
      </c>
      <c r="B344" s="5" t="s">
        <v>12</v>
      </c>
      <c r="C344" s="5"/>
      <c r="D344" s="10" t="s">
        <v>325</v>
      </c>
      <c r="E344" s="9">
        <v>11315.81</v>
      </c>
      <c r="H344" s="27" t="s">
        <v>783</v>
      </c>
      <c r="I344" s="9">
        <v>11315.81</v>
      </c>
      <c r="J344" s="27">
        <v>5</v>
      </c>
    </row>
    <row r="345" ht="17" customHeight="1" spans="1:10">
      <c r="A345" s="11" t="s">
        <v>323</v>
      </c>
      <c r="B345" s="11" t="s">
        <v>12</v>
      </c>
      <c r="C345" s="11" t="s">
        <v>12</v>
      </c>
      <c r="D345" s="12" t="s">
        <v>14</v>
      </c>
      <c r="E345" s="13">
        <v>2097.96</v>
      </c>
      <c r="H345" s="27" t="s">
        <v>784</v>
      </c>
      <c r="I345" s="13">
        <v>2097.96</v>
      </c>
      <c r="J345" s="27">
        <v>7</v>
      </c>
    </row>
    <row r="346" ht="17" customHeight="1" spans="1:10">
      <c r="A346" s="11" t="s">
        <v>323</v>
      </c>
      <c r="B346" s="11" t="s">
        <v>12</v>
      </c>
      <c r="C346" s="11" t="s">
        <v>15</v>
      </c>
      <c r="D346" s="12" t="s">
        <v>16</v>
      </c>
      <c r="E346" s="13">
        <v>258.9</v>
      </c>
      <c r="H346" s="27" t="s">
        <v>785</v>
      </c>
      <c r="I346" s="13">
        <v>258.9</v>
      </c>
      <c r="J346" s="27">
        <v>7</v>
      </c>
    </row>
    <row r="347" ht="17" customHeight="1" spans="1:10">
      <c r="A347" s="11" t="s">
        <v>323</v>
      </c>
      <c r="B347" s="11" t="s">
        <v>12</v>
      </c>
      <c r="C347" s="11" t="s">
        <v>38</v>
      </c>
      <c r="D347" s="12" t="s">
        <v>326</v>
      </c>
      <c r="E347" s="13">
        <v>244.15</v>
      </c>
      <c r="H347" s="27" t="s">
        <v>786</v>
      </c>
      <c r="I347" s="13">
        <v>244.15</v>
      </c>
      <c r="J347" s="27">
        <v>7</v>
      </c>
    </row>
    <row r="348" ht="17" customHeight="1" spans="1:10">
      <c r="A348" s="11" t="s">
        <v>323</v>
      </c>
      <c r="B348" s="11" t="s">
        <v>12</v>
      </c>
      <c r="C348" s="11" t="s">
        <v>78</v>
      </c>
      <c r="D348" s="12" t="s">
        <v>327</v>
      </c>
      <c r="E348" s="13">
        <v>1020.61</v>
      </c>
      <c r="H348" s="27" t="s">
        <v>787</v>
      </c>
      <c r="I348" s="13">
        <v>1020.61</v>
      </c>
      <c r="J348" s="27">
        <v>7</v>
      </c>
    </row>
    <row r="349" ht="17" customHeight="1" spans="1:10">
      <c r="A349" s="11" t="s">
        <v>323</v>
      </c>
      <c r="B349" s="11" t="s">
        <v>12</v>
      </c>
      <c r="C349" s="11" t="s">
        <v>46</v>
      </c>
      <c r="D349" s="12" t="s">
        <v>328</v>
      </c>
      <c r="E349" s="13">
        <v>7694.19</v>
      </c>
      <c r="H349" s="27" t="s">
        <v>788</v>
      </c>
      <c r="I349" s="13">
        <v>7694.19</v>
      </c>
      <c r="J349" s="27">
        <v>7</v>
      </c>
    </row>
    <row r="350" ht="17" customHeight="1" spans="1:10">
      <c r="A350" s="5" t="s">
        <v>329</v>
      </c>
      <c r="B350" s="5"/>
      <c r="C350" s="5"/>
      <c r="D350" s="10" t="s">
        <v>330</v>
      </c>
      <c r="E350" s="9">
        <v>254040.94</v>
      </c>
      <c r="F350" s="29">
        <v>254040.94</v>
      </c>
      <c r="H350" s="27" t="s">
        <v>329</v>
      </c>
      <c r="I350" s="9">
        <v>254040.94</v>
      </c>
      <c r="J350" s="27">
        <v>3</v>
      </c>
    </row>
    <row r="351" ht="17" customHeight="1" spans="1:10">
      <c r="A351" s="5" t="s">
        <v>329</v>
      </c>
      <c r="B351" s="5" t="s">
        <v>12</v>
      </c>
      <c r="C351" s="5"/>
      <c r="D351" s="10" t="s">
        <v>331</v>
      </c>
      <c r="E351" s="9">
        <v>2600</v>
      </c>
      <c r="H351" s="27" t="s">
        <v>732</v>
      </c>
      <c r="I351" s="9">
        <v>2600</v>
      </c>
      <c r="J351" s="27">
        <v>5</v>
      </c>
    </row>
    <row r="352" ht="17" customHeight="1" spans="1:10">
      <c r="A352" s="11" t="s">
        <v>329</v>
      </c>
      <c r="B352" s="11" t="s">
        <v>12</v>
      </c>
      <c r="C352" s="11" t="s">
        <v>46</v>
      </c>
      <c r="D352" s="12" t="s">
        <v>332</v>
      </c>
      <c r="E352" s="13">
        <v>2600</v>
      </c>
      <c r="H352" s="27" t="s">
        <v>733</v>
      </c>
      <c r="I352" s="13">
        <v>2600</v>
      </c>
      <c r="J352" s="27">
        <v>7</v>
      </c>
    </row>
    <row r="353" ht="17" customHeight="1" spans="1:10">
      <c r="A353" s="5" t="s">
        <v>329</v>
      </c>
      <c r="B353" s="5" t="s">
        <v>15</v>
      </c>
      <c r="C353" s="5"/>
      <c r="D353" s="10" t="s">
        <v>333</v>
      </c>
      <c r="E353" s="9">
        <v>2151.34</v>
      </c>
      <c r="H353" s="27" t="s">
        <v>723</v>
      </c>
      <c r="I353" s="9">
        <v>2151.34</v>
      </c>
      <c r="J353" s="27">
        <v>5</v>
      </c>
    </row>
    <row r="354" ht="17" customHeight="1" spans="1:10">
      <c r="A354" s="11" t="s">
        <v>329</v>
      </c>
      <c r="B354" s="11" t="s">
        <v>15</v>
      </c>
      <c r="C354" s="11" t="s">
        <v>12</v>
      </c>
      <c r="D354" s="12" t="s">
        <v>14</v>
      </c>
      <c r="E354" s="13">
        <v>1788.71</v>
      </c>
      <c r="H354" s="27" t="s">
        <v>724</v>
      </c>
      <c r="I354" s="13">
        <v>1788.71</v>
      </c>
      <c r="J354" s="27">
        <v>7</v>
      </c>
    </row>
    <row r="355" ht="17" customHeight="1" spans="1:10">
      <c r="A355" s="11" t="s">
        <v>329</v>
      </c>
      <c r="B355" s="11" t="s">
        <v>15</v>
      </c>
      <c r="C355" s="11" t="s">
        <v>15</v>
      </c>
      <c r="D355" s="12" t="s">
        <v>16</v>
      </c>
      <c r="E355" s="13">
        <v>14.63</v>
      </c>
      <c r="H355" s="27" t="s">
        <v>725</v>
      </c>
      <c r="I355" s="13">
        <v>14.63</v>
      </c>
      <c r="J355" s="27">
        <v>7</v>
      </c>
    </row>
    <row r="356" ht="17" customHeight="1" spans="1:10">
      <c r="A356" s="11" t="s">
        <v>329</v>
      </c>
      <c r="B356" s="11" t="s">
        <v>15</v>
      </c>
      <c r="C356" s="11" t="s">
        <v>46</v>
      </c>
      <c r="D356" s="12" t="s">
        <v>334</v>
      </c>
      <c r="E356" s="13">
        <v>348</v>
      </c>
      <c r="H356" s="27" t="s">
        <v>726</v>
      </c>
      <c r="I356" s="13">
        <v>348</v>
      </c>
      <c r="J356" s="27">
        <v>7</v>
      </c>
    </row>
    <row r="357" ht="17" customHeight="1" spans="1:10">
      <c r="A357" s="5" t="s">
        <v>329</v>
      </c>
      <c r="B357" s="5" t="s">
        <v>25</v>
      </c>
      <c r="C357" s="5"/>
      <c r="D357" s="10" t="s">
        <v>335</v>
      </c>
      <c r="E357" s="9">
        <v>338.04</v>
      </c>
      <c r="H357" s="27" t="s">
        <v>730</v>
      </c>
      <c r="I357" s="9">
        <v>338.04</v>
      </c>
      <c r="J357" s="27">
        <v>5</v>
      </c>
    </row>
    <row r="358" ht="17" customHeight="1" spans="1:10">
      <c r="A358" s="11" t="s">
        <v>329</v>
      </c>
      <c r="B358" s="11" t="s">
        <v>25</v>
      </c>
      <c r="C358" s="11" t="s">
        <v>46</v>
      </c>
      <c r="D358" s="12" t="s">
        <v>336</v>
      </c>
      <c r="E358" s="13">
        <v>338.04</v>
      </c>
      <c r="H358" s="27" t="s">
        <v>731</v>
      </c>
      <c r="I358" s="13">
        <v>338.04</v>
      </c>
      <c r="J358" s="27">
        <v>7</v>
      </c>
    </row>
    <row r="359" ht="17" customHeight="1" spans="1:10">
      <c r="A359" s="5" t="s">
        <v>329</v>
      </c>
      <c r="B359" s="5" t="s">
        <v>19</v>
      </c>
      <c r="C359" s="5"/>
      <c r="D359" s="10" t="s">
        <v>337</v>
      </c>
      <c r="E359" s="9">
        <v>1183.86</v>
      </c>
      <c r="H359" s="27" t="s">
        <v>718</v>
      </c>
      <c r="I359" s="9">
        <v>1183.86</v>
      </c>
      <c r="J359" s="27">
        <v>5</v>
      </c>
    </row>
    <row r="360" ht="17" customHeight="1" spans="1:10">
      <c r="A360" s="11" t="s">
        <v>329</v>
      </c>
      <c r="B360" s="11" t="s">
        <v>19</v>
      </c>
      <c r="C360" s="11" t="s">
        <v>12</v>
      </c>
      <c r="D360" s="12" t="s">
        <v>14</v>
      </c>
      <c r="E360" s="13">
        <v>1098.36</v>
      </c>
      <c r="H360" s="27" t="s">
        <v>719</v>
      </c>
      <c r="I360" s="13">
        <v>1098.36</v>
      </c>
      <c r="J360" s="27">
        <v>7</v>
      </c>
    </row>
    <row r="361" ht="17" customHeight="1" spans="1:10">
      <c r="A361" s="11" t="s">
        <v>329</v>
      </c>
      <c r="B361" s="11" t="s">
        <v>19</v>
      </c>
      <c r="C361" s="11" t="s">
        <v>15</v>
      </c>
      <c r="D361" s="12" t="s">
        <v>16</v>
      </c>
      <c r="E361" s="13">
        <v>85.5</v>
      </c>
      <c r="H361" s="27" t="s">
        <v>720</v>
      </c>
      <c r="I361" s="13">
        <v>85.5</v>
      </c>
      <c r="J361" s="27">
        <v>7</v>
      </c>
    </row>
    <row r="362" ht="17" customHeight="1" spans="1:10">
      <c r="A362" s="5" t="s">
        <v>329</v>
      </c>
      <c r="B362" s="5" t="s">
        <v>35</v>
      </c>
      <c r="C362" s="5"/>
      <c r="D362" s="10" t="s">
        <v>338</v>
      </c>
      <c r="E362" s="9">
        <v>841.76</v>
      </c>
      <c r="H362" s="27" t="s">
        <v>727</v>
      </c>
      <c r="I362" s="9">
        <v>841.76</v>
      </c>
      <c r="J362" s="27">
        <v>5</v>
      </c>
    </row>
    <row r="363" ht="17" customHeight="1" spans="1:10">
      <c r="A363" s="11" t="s">
        <v>329</v>
      </c>
      <c r="B363" s="11" t="s">
        <v>35</v>
      </c>
      <c r="C363" s="11" t="s">
        <v>12</v>
      </c>
      <c r="D363" s="12" t="s">
        <v>14</v>
      </c>
      <c r="E363" s="13">
        <v>647.3</v>
      </c>
      <c r="H363" s="27" t="s">
        <v>728</v>
      </c>
      <c r="I363" s="13">
        <v>647.3</v>
      </c>
      <c r="J363" s="27">
        <v>7</v>
      </c>
    </row>
    <row r="364" ht="17" customHeight="1" spans="1:10">
      <c r="A364" s="11" t="s">
        <v>329</v>
      </c>
      <c r="B364" s="11" t="s">
        <v>35</v>
      </c>
      <c r="C364" s="11" t="s">
        <v>15</v>
      </c>
      <c r="D364" s="12" t="s">
        <v>16</v>
      </c>
      <c r="E364" s="13">
        <v>194.46</v>
      </c>
      <c r="H364" s="27" t="s">
        <v>729</v>
      </c>
      <c r="I364" s="13">
        <v>194.46</v>
      </c>
      <c r="J364" s="27">
        <v>7</v>
      </c>
    </row>
    <row r="365" ht="17" customHeight="1" spans="1:10">
      <c r="A365" s="5" t="s">
        <v>329</v>
      </c>
      <c r="B365" s="5" t="s">
        <v>21</v>
      </c>
      <c r="C365" s="5"/>
      <c r="D365" s="10" t="s">
        <v>339</v>
      </c>
      <c r="E365" s="9">
        <v>3313.4</v>
      </c>
      <c r="H365" s="27" t="s">
        <v>734</v>
      </c>
      <c r="I365" s="9">
        <v>3313.4</v>
      </c>
      <c r="J365" s="27">
        <v>5</v>
      </c>
    </row>
    <row r="366" ht="17" customHeight="1" spans="1:10">
      <c r="A366" s="11" t="s">
        <v>329</v>
      </c>
      <c r="B366" s="11" t="s">
        <v>21</v>
      </c>
      <c r="C366" s="11" t="s">
        <v>46</v>
      </c>
      <c r="D366" s="12" t="s">
        <v>340</v>
      </c>
      <c r="E366" s="13">
        <v>3313.4</v>
      </c>
      <c r="H366" s="27" t="s">
        <v>735</v>
      </c>
      <c r="I366" s="13">
        <v>3313.4</v>
      </c>
      <c r="J366" s="27">
        <v>7</v>
      </c>
    </row>
    <row r="367" ht="17" customHeight="1" spans="1:10">
      <c r="A367" s="5" t="s">
        <v>329</v>
      </c>
      <c r="B367" s="5" t="s">
        <v>46</v>
      </c>
      <c r="C367" s="5"/>
      <c r="D367" s="10" t="s">
        <v>341</v>
      </c>
      <c r="E367" s="9">
        <v>243612.54</v>
      </c>
      <c r="H367" s="27" t="s">
        <v>721</v>
      </c>
      <c r="I367" s="9">
        <v>243612.54</v>
      </c>
      <c r="J367" s="27">
        <v>5</v>
      </c>
    </row>
    <row r="368" ht="17" customHeight="1" spans="1:10">
      <c r="A368" s="11" t="s">
        <v>329</v>
      </c>
      <c r="B368" s="11" t="s">
        <v>46</v>
      </c>
      <c r="C368" s="11" t="s">
        <v>46</v>
      </c>
      <c r="D368" s="12" t="s">
        <v>342</v>
      </c>
      <c r="E368" s="13">
        <v>243612.54</v>
      </c>
      <c r="G368" s="27">
        <v>231619</v>
      </c>
      <c r="H368" s="27" t="s">
        <v>722</v>
      </c>
      <c r="I368" s="13">
        <v>243612.54</v>
      </c>
      <c r="J368" s="27">
        <v>7</v>
      </c>
    </row>
    <row r="369" ht="17" customHeight="1" spans="1:10">
      <c r="A369" s="5" t="s">
        <v>343</v>
      </c>
      <c r="B369" s="5"/>
      <c r="C369" s="5"/>
      <c r="D369" s="10" t="s">
        <v>344</v>
      </c>
      <c r="E369" s="9">
        <v>1102.13</v>
      </c>
      <c r="F369" s="29">
        <v>1102.13</v>
      </c>
      <c r="H369" s="27" t="s">
        <v>343</v>
      </c>
      <c r="I369" s="9">
        <v>1102.13</v>
      </c>
      <c r="J369" s="27">
        <v>3</v>
      </c>
    </row>
    <row r="370" ht="17" customHeight="1" spans="1:10">
      <c r="A370" s="5" t="s">
        <v>343</v>
      </c>
      <c r="B370" s="5" t="s">
        <v>15</v>
      </c>
      <c r="C370" s="5"/>
      <c r="D370" s="10" t="s">
        <v>345</v>
      </c>
      <c r="E370" s="9">
        <v>1102.13</v>
      </c>
      <c r="H370" s="27" t="s">
        <v>760</v>
      </c>
      <c r="I370" s="9">
        <v>1102.13</v>
      </c>
      <c r="J370" s="27">
        <v>5</v>
      </c>
    </row>
    <row r="371" ht="17" customHeight="1" spans="1:10">
      <c r="A371" s="11" t="s">
        <v>343</v>
      </c>
      <c r="B371" s="11" t="s">
        <v>15</v>
      </c>
      <c r="C371" s="11" t="s">
        <v>12</v>
      </c>
      <c r="D371" s="12" t="s">
        <v>14</v>
      </c>
      <c r="E371" s="13">
        <v>841.6</v>
      </c>
      <c r="H371" s="27" t="s">
        <v>761</v>
      </c>
      <c r="I371" s="13">
        <v>841.6</v>
      </c>
      <c r="J371" s="27">
        <v>7</v>
      </c>
    </row>
    <row r="372" ht="17" customHeight="1" spans="1:10">
      <c r="A372" s="11" t="s">
        <v>343</v>
      </c>
      <c r="B372" s="11" t="s">
        <v>15</v>
      </c>
      <c r="C372" s="11" t="s">
        <v>15</v>
      </c>
      <c r="D372" s="12" t="s">
        <v>16</v>
      </c>
      <c r="E372" s="13">
        <v>30.4</v>
      </c>
      <c r="H372" s="27" t="s">
        <v>762</v>
      </c>
      <c r="I372" s="13">
        <v>30.4</v>
      </c>
      <c r="J372" s="27">
        <v>7</v>
      </c>
    </row>
    <row r="373" ht="17" customHeight="1" spans="1:10">
      <c r="A373" s="11" t="s">
        <v>343</v>
      </c>
      <c r="B373" s="11" t="s">
        <v>15</v>
      </c>
      <c r="C373" s="11" t="s">
        <v>29</v>
      </c>
      <c r="D373" s="12" t="s">
        <v>30</v>
      </c>
      <c r="E373" s="13">
        <v>220.13</v>
      </c>
      <c r="H373" s="27" t="s">
        <v>763</v>
      </c>
      <c r="I373" s="13">
        <v>220.13</v>
      </c>
      <c r="J373" s="27">
        <v>7</v>
      </c>
    </row>
    <row r="374" ht="17" customHeight="1" spans="1:10">
      <c r="A374" s="11" t="s">
        <v>343</v>
      </c>
      <c r="B374" s="11" t="s">
        <v>15</v>
      </c>
      <c r="C374" s="11" t="s">
        <v>46</v>
      </c>
      <c r="D374" s="12" t="s">
        <v>346</v>
      </c>
      <c r="E374" s="13">
        <v>10</v>
      </c>
      <c r="H374" s="27" t="s">
        <v>764</v>
      </c>
      <c r="I374" s="13">
        <v>10</v>
      </c>
      <c r="J374" s="27">
        <v>7</v>
      </c>
    </row>
    <row r="375" ht="17" customHeight="1" spans="1:10">
      <c r="A375" s="5" t="s">
        <v>347</v>
      </c>
      <c r="B375" s="5"/>
      <c r="C375" s="5"/>
      <c r="D375" s="10" t="s">
        <v>348</v>
      </c>
      <c r="E375" s="9">
        <v>160</v>
      </c>
      <c r="F375" s="29">
        <v>160</v>
      </c>
      <c r="H375" s="27" t="s">
        <v>347</v>
      </c>
      <c r="I375" s="9">
        <v>160</v>
      </c>
      <c r="J375" s="27">
        <v>3</v>
      </c>
    </row>
    <row r="376" ht="17" customHeight="1" spans="1:10">
      <c r="A376" s="5" t="s">
        <v>347</v>
      </c>
      <c r="B376" s="5" t="s">
        <v>25</v>
      </c>
      <c r="C376" s="5"/>
      <c r="D376" s="10" t="s">
        <v>349</v>
      </c>
      <c r="E376" s="9">
        <v>160</v>
      </c>
      <c r="H376" s="27" t="s">
        <v>789</v>
      </c>
      <c r="I376" s="9">
        <v>160</v>
      </c>
      <c r="J376" s="27">
        <v>5</v>
      </c>
    </row>
    <row r="377" ht="17" customHeight="1" spans="1:10">
      <c r="A377" s="11" t="s">
        <v>347</v>
      </c>
      <c r="B377" s="11" t="s">
        <v>25</v>
      </c>
      <c r="C377" s="11" t="s">
        <v>46</v>
      </c>
      <c r="D377" s="12" t="s">
        <v>350</v>
      </c>
      <c r="E377" s="13">
        <v>160</v>
      </c>
      <c r="H377" s="27" t="s">
        <v>790</v>
      </c>
      <c r="I377" s="13">
        <v>160</v>
      </c>
      <c r="J377" s="27">
        <v>7</v>
      </c>
    </row>
    <row r="378" ht="17" customHeight="1" spans="1:10">
      <c r="A378" s="5" t="s">
        <v>351</v>
      </c>
      <c r="B378" s="5"/>
      <c r="C378" s="5"/>
      <c r="D378" s="10" t="s">
        <v>352</v>
      </c>
      <c r="E378" s="9">
        <v>14938.61</v>
      </c>
      <c r="F378" s="29">
        <v>14938.61</v>
      </c>
      <c r="H378" s="27" t="s">
        <v>351</v>
      </c>
      <c r="I378" s="9">
        <v>14938.61</v>
      </c>
      <c r="J378" s="27">
        <v>3</v>
      </c>
    </row>
    <row r="379" ht="17" customHeight="1" spans="1:10">
      <c r="A379" s="5" t="s">
        <v>351</v>
      </c>
      <c r="B379" s="5" t="s">
        <v>12</v>
      </c>
      <c r="C379" s="5"/>
      <c r="D379" s="10" t="s">
        <v>353</v>
      </c>
      <c r="E379" s="9">
        <v>12458.61</v>
      </c>
      <c r="H379" s="27" t="s">
        <v>714</v>
      </c>
      <c r="I379" s="9">
        <v>12458.61</v>
      </c>
      <c r="J379" s="27">
        <v>5</v>
      </c>
    </row>
    <row r="380" ht="17" customHeight="1" spans="1:10">
      <c r="A380" s="11" t="s">
        <v>351</v>
      </c>
      <c r="B380" s="11" t="s">
        <v>12</v>
      </c>
      <c r="C380" s="11" t="s">
        <v>12</v>
      </c>
      <c r="D380" s="12" t="s">
        <v>14</v>
      </c>
      <c r="E380" s="13">
        <v>7711.57</v>
      </c>
      <c r="H380" s="27" t="s">
        <v>715</v>
      </c>
      <c r="I380" s="13">
        <v>7711.57</v>
      </c>
      <c r="J380" s="27">
        <v>7</v>
      </c>
    </row>
    <row r="381" ht="17" customHeight="1" spans="1:10">
      <c r="A381" s="11" t="s">
        <v>351</v>
      </c>
      <c r="B381" s="11" t="s">
        <v>12</v>
      </c>
      <c r="C381" s="11" t="s">
        <v>21</v>
      </c>
      <c r="D381" s="12" t="s">
        <v>354</v>
      </c>
      <c r="E381" s="13">
        <v>2583.84</v>
      </c>
      <c r="H381" s="27" t="s">
        <v>716</v>
      </c>
      <c r="I381" s="13">
        <v>2583.84</v>
      </c>
      <c r="J381" s="27">
        <v>7</v>
      </c>
    </row>
    <row r="382" ht="17" customHeight="1" spans="1:10">
      <c r="A382" s="11" t="s">
        <v>351</v>
      </c>
      <c r="B382" s="11" t="s">
        <v>12</v>
      </c>
      <c r="C382" s="11" t="s">
        <v>286</v>
      </c>
      <c r="D382" s="12" t="s">
        <v>355</v>
      </c>
      <c r="E382" s="13">
        <v>2163.2</v>
      </c>
      <c r="H382" s="27" t="s">
        <v>717</v>
      </c>
      <c r="I382" s="13">
        <v>2163.2</v>
      </c>
      <c r="J382" s="27">
        <v>7</v>
      </c>
    </row>
    <row r="383" ht="17" customHeight="1" spans="1:10">
      <c r="A383" s="5" t="s">
        <v>351</v>
      </c>
      <c r="B383" s="5" t="s">
        <v>19</v>
      </c>
      <c r="C383" s="5"/>
      <c r="D383" s="10" t="s">
        <v>356</v>
      </c>
      <c r="E383" s="9">
        <v>680</v>
      </c>
      <c r="H383" s="27" t="s">
        <v>710</v>
      </c>
      <c r="I383" s="9">
        <v>680</v>
      </c>
      <c r="J383" s="27">
        <v>5</v>
      </c>
    </row>
    <row r="384" ht="17" customHeight="1" spans="1:10">
      <c r="A384" s="11" t="s">
        <v>351</v>
      </c>
      <c r="B384" s="11" t="s">
        <v>19</v>
      </c>
      <c r="C384" s="11" t="s">
        <v>12</v>
      </c>
      <c r="D384" s="12" t="s">
        <v>14</v>
      </c>
      <c r="E384" s="13">
        <v>600</v>
      </c>
      <c r="H384" s="27" t="s">
        <v>711</v>
      </c>
      <c r="I384" s="13">
        <v>600</v>
      </c>
      <c r="J384" s="27">
        <v>7</v>
      </c>
    </row>
    <row r="385" ht="17" customHeight="1" spans="1:10">
      <c r="A385" s="11" t="s">
        <v>351</v>
      </c>
      <c r="B385" s="11" t="s">
        <v>19</v>
      </c>
      <c r="C385" s="11" t="s">
        <v>15</v>
      </c>
      <c r="D385" s="12" t="s">
        <v>16</v>
      </c>
      <c r="E385" s="13">
        <v>50</v>
      </c>
      <c r="H385" s="27" t="s">
        <v>712</v>
      </c>
      <c r="I385" s="13">
        <v>50</v>
      </c>
      <c r="J385" s="27">
        <v>7</v>
      </c>
    </row>
    <row r="386" ht="17" customHeight="1" spans="1:10">
      <c r="A386" s="11" t="s">
        <v>351</v>
      </c>
      <c r="B386" s="11" t="s">
        <v>19</v>
      </c>
      <c r="C386" s="11" t="s">
        <v>87</v>
      </c>
      <c r="D386" s="12" t="s">
        <v>357</v>
      </c>
      <c r="E386" s="13">
        <v>30</v>
      </c>
      <c r="H386" s="27" t="s">
        <v>713</v>
      </c>
      <c r="I386" s="13">
        <v>30</v>
      </c>
      <c r="J386" s="27">
        <v>7</v>
      </c>
    </row>
    <row r="387" ht="17" customHeight="1" spans="1:10">
      <c r="A387" s="5" t="s">
        <v>351</v>
      </c>
      <c r="B387" s="5" t="s">
        <v>46</v>
      </c>
      <c r="C387" s="5"/>
      <c r="D387" s="10" t="s">
        <v>397</v>
      </c>
      <c r="E387" s="9">
        <v>1800</v>
      </c>
      <c r="H387" s="27" t="s">
        <v>797</v>
      </c>
      <c r="I387" s="9">
        <v>1800</v>
      </c>
      <c r="J387" s="27">
        <v>5</v>
      </c>
    </row>
    <row r="388" ht="17" customHeight="1" spans="1:10">
      <c r="A388" s="11" t="s">
        <v>351</v>
      </c>
      <c r="B388" s="11" t="s">
        <v>46</v>
      </c>
      <c r="C388" s="11" t="s">
        <v>46</v>
      </c>
      <c r="D388" s="12" t="s">
        <v>398</v>
      </c>
      <c r="E388" s="13">
        <v>1800</v>
      </c>
      <c r="H388" s="27" t="s">
        <v>798</v>
      </c>
      <c r="I388" s="13">
        <v>1800</v>
      </c>
      <c r="J388" s="27">
        <v>7</v>
      </c>
    </row>
    <row r="389" ht="17" customHeight="1" spans="1:10">
      <c r="A389" s="5" t="s">
        <v>358</v>
      </c>
      <c r="B389" s="5"/>
      <c r="C389" s="5"/>
      <c r="D389" s="10" t="s">
        <v>359</v>
      </c>
      <c r="E389" s="9">
        <v>23199.4</v>
      </c>
      <c r="F389" s="29">
        <v>23199.4</v>
      </c>
      <c r="H389" s="27" t="s">
        <v>358</v>
      </c>
      <c r="I389" s="9">
        <v>23199.4</v>
      </c>
      <c r="J389" s="27">
        <v>3</v>
      </c>
    </row>
    <row r="390" ht="17" customHeight="1" spans="1:10">
      <c r="A390" s="5" t="s">
        <v>358</v>
      </c>
      <c r="B390" s="5" t="s">
        <v>12</v>
      </c>
      <c r="C390" s="5"/>
      <c r="D390" s="10" t="s">
        <v>360</v>
      </c>
      <c r="E390" s="9">
        <v>3823.66</v>
      </c>
      <c r="H390" s="27" t="s">
        <v>588</v>
      </c>
      <c r="I390" s="9">
        <v>3823.66</v>
      </c>
      <c r="J390" s="27">
        <v>5</v>
      </c>
    </row>
    <row r="391" ht="17" customHeight="1" spans="1:10">
      <c r="A391" s="11" t="s">
        <v>358</v>
      </c>
      <c r="B391" s="11" t="s">
        <v>12</v>
      </c>
      <c r="C391" s="11" t="s">
        <v>46</v>
      </c>
      <c r="D391" s="12" t="s">
        <v>361</v>
      </c>
      <c r="E391" s="13">
        <v>3823.66</v>
      </c>
      <c r="H391" s="27" t="s">
        <v>589</v>
      </c>
      <c r="I391" s="13">
        <v>3823.66</v>
      </c>
      <c r="J391" s="27">
        <v>7</v>
      </c>
    </row>
    <row r="392" ht="17" customHeight="1" spans="1:10">
      <c r="A392" s="5" t="s">
        <v>358</v>
      </c>
      <c r="B392" s="5" t="s">
        <v>15</v>
      </c>
      <c r="C392" s="5"/>
      <c r="D392" s="10" t="s">
        <v>362</v>
      </c>
      <c r="E392" s="9">
        <v>15911.49</v>
      </c>
      <c r="H392" s="27" t="s">
        <v>586</v>
      </c>
      <c r="I392" s="9">
        <v>15911.49</v>
      </c>
      <c r="J392" s="27">
        <v>5</v>
      </c>
    </row>
    <row r="393" ht="17" customHeight="1" spans="1:10">
      <c r="A393" s="11" t="s">
        <v>358</v>
      </c>
      <c r="B393" s="11" t="s">
        <v>15</v>
      </c>
      <c r="C393" s="11" t="s">
        <v>12</v>
      </c>
      <c r="D393" s="12" t="s">
        <v>363</v>
      </c>
      <c r="E393" s="13">
        <v>15911.49</v>
      </c>
      <c r="H393" s="27" t="s">
        <v>587</v>
      </c>
      <c r="I393" s="13">
        <v>15911.49</v>
      </c>
      <c r="J393" s="27">
        <v>7</v>
      </c>
    </row>
    <row r="394" ht="17" customHeight="1" spans="1:10">
      <c r="A394" s="5" t="s">
        <v>358</v>
      </c>
      <c r="B394" s="5" t="s">
        <v>25</v>
      </c>
      <c r="C394" s="5"/>
      <c r="D394" s="10" t="s">
        <v>364</v>
      </c>
      <c r="E394" s="9">
        <v>3464.25</v>
      </c>
      <c r="H394" s="27" t="s">
        <v>590</v>
      </c>
      <c r="I394" s="9">
        <v>3464.25</v>
      </c>
      <c r="J394" s="27">
        <v>5</v>
      </c>
    </row>
    <row r="395" ht="17" customHeight="1" spans="1:10">
      <c r="A395" s="11" t="s">
        <v>358</v>
      </c>
      <c r="B395" s="11" t="s">
        <v>25</v>
      </c>
      <c r="C395" s="11" t="s">
        <v>15</v>
      </c>
      <c r="D395" s="12" t="s">
        <v>365</v>
      </c>
      <c r="E395" s="13">
        <v>3464.25</v>
      </c>
      <c r="H395" s="27" t="s">
        <v>591</v>
      </c>
      <c r="I395" s="13">
        <v>3464.25</v>
      </c>
      <c r="J395" s="27">
        <v>7</v>
      </c>
    </row>
    <row r="396" ht="17" customHeight="1" spans="1:10">
      <c r="A396" s="5" t="s">
        <v>366</v>
      </c>
      <c r="B396" s="5"/>
      <c r="C396" s="5"/>
      <c r="D396" s="10" t="s">
        <v>367</v>
      </c>
      <c r="E396" s="9">
        <v>488.24</v>
      </c>
      <c r="F396" s="29">
        <v>488.24</v>
      </c>
      <c r="H396" s="27" t="s">
        <v>366</v>
      </c>
      <c r="I396" s="9">
        <v>488.24</v>
      </c>
      <c r="J396" s="27">
        <v>3</v>
      </c>
    </row>
    <row r="397" ht="17" customHeight="1" spans="1:10">
      <c r="A397" s="5" t="s">
        <v>366</v>
      </c>
      <c r="B397" s="5" t="s">
        <v>12</v>
      </c>
      <c r="C397" s="5"/>
      <c r="D397" s="10" t="s">
        <v>368</v>
      </c>
      <c r="E397" s="9">
        <v>449.84</v>
      </c>
      <c r="H397" s="27" t="s">
        <v>765</v>
      </c>
      <c r="I397" s="9">
        <v>449.84</v>
      </c>
      <c r="J397" s="27">
        <v>5</v>
      </c>
    </row>
    <row r="398" ht="17" customHeight="1" spans="1:10">
      <c r="A398" s="11" t="s">
        <v>366</v>
      </c>
      <c r="B398" s="11" t="s">
        <v>12</v>
      </c>
      <c r="C398" s="11" t="s">
        <v>15</v>
      </c>
      <c r="D398" s="12" t="s">
        <v>16</v>
      </c>
      <c r="E398" s="13">
        <v>65</v>
      </c>
      <c r="H398" s="27" t="s">
        <v>766</v>
      </c>
      <c r="I398" s="13">
        <v>65</v>
      </c>
      <c r="J398" s="27">
        <v>7</v>
      </c>
    </row>
    <row r="399" ht="17" customHeight="1" spans="1:10">
      <c r="A399" s="11" t="s">
        <v>366</v>
      </c>
      <c r="B399" s="11" t="s">
        <v>12</v>
      </c>
      <c r="C399" s="11" t="s">
        <v>29</v>
      </c>
      <c r="D399" s="12" t="s">
        <v>30</v>
      </c>
      <c r="E399" s="13">
        <v>384.84</v>
      </c>
      <c r="H399" s="27" t="s">
        <v>767</v>
      </c>
      <c r="I399" s="13">
        <v>384.84</v>
      </c>
      <c r="J399" s="27">
        <v>7</v>
      </c>
    </row>
    <row r="400" ht="17" customHeight="1" spans="1:10">
      <c r="A400" s="5" t="s">
        <v>366</v>
      </c>
      <c r="B400" s="5" t="s">
        <v>19</v>
      </c>
      <c r="C400" s="5"/>
      <c r="D400" s="10" t="s">
        <v>369</v>
      </c>
      <c r="E400" s="9">
        <v>38.4</v>
      </c>
      <c r="H400" s="27" t="s">
        <v>768</v>
      </c>
      <c r="I400" s="9">
        <v>38.4</v>
      </c>
      <c r="J400" s="27">
        <v>5</v>
      </c>
    </row>
    <row r="401" ht="17" customHeight="1" spans="1:256">
      <c r="A401" s="11" t="s">
        <v>366</v>
      </c>
      <c r="B401" s="11" t="s">
        <v>19</v>
      </c>
      <c r="C401" s="11" t="s">
        <v>25</v>
      </c>
      <c r="D401" s="12" t="s">
        <v>370</v>
      </c>
      <c r="E401" s="13">
        <v>38.4</v>
      </c>
      <c r="H401" s="27" t="s">
        <v>769</v>
      </c>
      <c r="I401" s="13">
        <v>38.4</v>
      </c>
      <c r="J401" s="27">
        <v>7</v>
      </c>
    </row>
    <row r="402" ht="17" customHeight="1" spans="1:256">
      <c r="A402" s="5" t="s">
        <v>371</v>
      </c>
      <c r="B402" s="5"/>
      <c r="C402" s="5"/>
      <c r="D402" s="10" t="s">
        <v>372</v>
      </c>
      <c r="E402" s="9">
        <v>9954.95</v>
      </c>
      <c r="F402" s="29">
        <v>9954.95</v>
      </c>
      <c r="H402" s="27" t="s">
        <v>371</v>
      </c>
      <c r="I402" s="9">
        <v>9954.95</v>
      </c>
      <c r="J402" s="27">
        <v>3</v>
      </c>
    </row>
    <row r="403" ht="17" customHeight="1" spans="1:256">
      <c r="A403" s="5" t="s">
        <v>371</v>
      </c>
      <c r="B403" s="5" t="s">
        <v>12</v>
      </c>
      <c r="C403" s="5"/>
      <c r="D403" s="10" t="s">
        <v>373</v>
      </c>
      <c r="E403" s="9">
        <v>2736.27</v>
      </c>
      <c r="H403" s="27" t="s">
        <v>748</v>
      </c>
      <c r="I403" s="9">
        <v>2736.27</v>
      </c>
      <c r="J403" s="27">
        <v>5</v>
      </c>
    </row>
    <row r="404" ht="17" customHeight="1" spans="1:256">
      <c r="A404" s="11" t="s">
        <v>371</v>
      </c>
      <c r="B404" s="11" t="s">
        <v>12</v>
      </c>
      <c r="C404" s="11" t="s">
        <v>12</v>
      </c>
      <c r="D404" s="12" t="s">
        <v>14</v>
      </c>
      <c r="E404" s="13">
        <v>1754.88</v>
      </c>
      <c r="H404" s="27" t="s">
        <v>749</v>
      </c>
      <c r="I404" s="13">
        <v>1754.88</v>
      </c>
      <c r="J404" s="27">
        <v>7</v>
      </c>
    </row>
    <row r="405" ht="17" customHeight="1" spans="1:256">
      <c r="A405" s="11" t="s">
        <v>371</v>
      </c>
      <c r="B405" s="11" t="s">
        <v>12</v>
      </c>
      <c r="C405" s="11" t="s">
        <v>38</v>
      </c>
      <c r="D405" s="12" t="s">
        <v>374</v>
      </c>
      <c r="E405" s="13">
        <v>65</v>
      </c>
      <c r="H405" s="27" t="s">
        <v>750</v>
      </c>
      <c r="I405" s="13">
        <v>65</v>
      </c>
      <c r="J405" s="27">
        <v>7</v>
      </c>
    </row>
    <row r="406" ht="17" customHeight="1" spans="1:256">
      <c r="A406" s="11" t="s">
        <v>371</v>
      </c>
      <c r="B406" s="11" t="s">
        <v>12</v>
      </c>
      <c r="C406" s="11" t="s">
        <v>29</v>
      </c>
      <c r="D406" s="12" t="s">
        <v>30</v>
      </c>
      <c r="E406" s="13">
        <v>788.98</v>
      </c>
      <c r="H406" s="27" t="s">
        <v>751</v>
      </c>
      <c r="I406" s="13">
        <v>788.98</v>
      </c>
      <c r="J406" s="27">
        <v>7</v>
      </c>
    </row>
    <row r="407" ht="17" customHeight="1" spans="1:256">
      <c r="A407" s="11" t="s">
        <v>371</v>
      </c>
      <c r="B407" s="11" t="s">
        <v>12</v>
      </c>
      <c r="C407" s="11" t="s">
        <v>46</v>
      </c>
      <c r="D407" s="12" t="s">
        <v>375</v>
      </c>
      <c r="E407" s="13">
        <v>127.41</v>
      </c>
      <c r="H407" s="27" t="s">
        <v>752</v>
      </c>
      <c r="I407" s="13">
        <v>127.41</v>
      </c>
      <c r="J407" s="27">
        <v>7</v>
      </c>
    </row>
    <row r="408" ht="17" customHeight="1" spans="1:256">
      <c r="A408" s="5" t="s">
        <v>371</v>
      </c>
      <c r="B408" s="5" t="s">
        <v>15</v>
      </c>
      <c r="C408" s="5"/>
      <c r="D408" s="10" t="s">
        <v>376</v>
      </c>
      <c r="E408" s="9">
        <v>5656.09</v>
      </c>
      <c r="H408" s="27" t="s">
        <v>756</v>
      </c>
      <c r="I408" s="9">
        <v>5656.09</v>
      </c>
      <c r="J408" s="27">
        <v>5</v>
      </c>
    </row>
    <row r="409" ht="17" customHeight="1" spans="1:256">
      <c r="A409" s="11" t="s">
        <v>371</v>
      </c>
      <c r="B409" s="11" t="s">
        <v>15</v>
      </c>
      <c r="C409" s="11" t="s">
        <v>12</v>
      </c>
      <c r="D409" s="12" t="s">
        <v>14</v>
      </c>
      <c r="E409" s="13">
        <v>5656.09</v>
      </c>
      <c r="H409" s="27" t="s">
        <v>757</v>
      </c>
      <c r="I409" s="13">
        <v>5656.09</v>
      </c>
      <c r="J409" s="27">
        <v>7</v>
      </c>
    </row>
    <row r="410" ht="17" customHeight="1" spans="1:256">
      <c r="A410" s="5" t="s">
        <v>371</v>
      </c>
      <c r="B410" s="5" t="s">
        <v>19</v>
      </c>
      <c r="C410" s="5"/>
      <c r="D410" s="10" t="s">
        <v>377</v>
      </c>
      <c r="E410" s="9">
        <v>132.59</v>
      </c>
      <c r="H410" s="27" t="s">
        <v>753</v>
      </c>
      <c r="I410" s="9">
        <v>132.59</v>
      </c>
      <c r="J410" s="27">
        <v>5</v>
      </c>
    </row>
    <row r="411" ht="17" customHeight="1" spans="1:256">
      <c r="A411" s="11" t="s">
        <v>371</v>
      </c>
      <c r="B411" s="11" t="s">
        <v>19</v>
      </c>
      <c r="C411" s="11" t="s">
        <v>12</v>
      </c>
      <c r="D411" s="12" t="s">
        <v>14</v>
      </c>
      <c r="E411" s="13">
        <v>117.39</v>
      </c>
      <c r="H411" s="27" t="s">
        <v>754</v>
      </c>
      <c r="I411" s="13">
        <v>117.39</v>
      </c>
      <c r="J411" s="27">
        <v>7</v>
      </c>
    </row>
    <row r="412" ht="17" customHeight="1" spans="1:256">
      <c r="A412" s="11" t="s">
        <v>371</v>
      </c>
      <c r="B412" s="11" t="s">
        <v>19</v>
      </c>
      <c r="C412" s="11" t="s">
        <v>17</v>
      </c>
      <c r="D412" s="12" t="s">
        <v>378</v>
      </c>
      <c r="E412" s="13">
        <v>15.2</v>
      </c>
      <c r="H412" s="27" t="s">
        <v>755</v>
      </c>
      <c r="I412" s="13">
        <v>15.2</v>
      </c>
      <c r="J412" s="27">
        <v>7</v>
      </c>
    </row>
    <row r="413" ht="17" customHeight="1" spans="1:256">
      <c r="A413" s="5" t="s">
        <v>371</v>
      </c>
      <c r="B413" s="5" t="s">
        <v>46</v>
      </c>
      <c r="C413" s="5"/>
      <c r="D413" s="10" t="s">
        <v>379</v>
      </c>
      <c r="E413" s="9">
        <v>1430</v>
      </c>
      <c r="H413" s="27" t="s">
        <v>758</v>
      </c>
      <c r="I413" s="9">
        <v>1430</v>
      </c>
      <c r="J413" s="27">
        <v>5</v>
      </c>
    </row>
    <row r="414" ht="17" customHeight="1" spans="1:256">
      <c r="A414" s="11" t="s">
        <v>371</v>
      </c>
      <c r="B414" s="11" t="s">
        <v>46</v>
      </c>
      <c r="C414" s="11" t="s">
        <v>46</v>
      </c>
      <c r="D414" s="12" t="s">
        <v>380</v>
      </c>
      <c r="E414" s="13">
        <v>1430</v>
      </c>
      <c r="H414" s="27" t="s">
        <v>759</v>
      </c>
      <c r="I414" s="13">
        <v>1430</v>
      </c>
      <c r="J414" s="27">
        <v>7</v>
      </c>
    </row>
    <row r="415" ht="17" customHeight="1" spans="1:256">
      <c r="A415" s="5" t="s">
        <v>381</v>
      </c>
      <c r="B415" s="5"/>
      <c r="C415" s="5"/>
      <c r="D415" s="10" t="s">
        <v>382</v>
      </c>
      <c r="E415" s="9">
        <v>20000</v>
      </c>
      <c r="F415" s="29">
        <v>20000</v>
      </c>
      <c r="H415" s="27" t="s">
        <v>381</v>
      </c>
      <c r="I415" s="9">
        <v>20000</v>
      </c>
      <c r="J415" s="27">
        <v>3</v>
      </c>
    </row>
    <row r="416" ht="17" customHeight="1" spans="1:256">
      <c r="A416" s="11" t="s">
        <v>381</v>
      </c>
      <c r="B416" s="11"/>
      <c r="C416" s="11"/>
      <c r="D416" s="12" t="s">
        <v>399</v>
      </c>
      <c r="E416" s="13">
        <v>20000</v>
      </c>
      <c r="F416" s="29">
        <v>587.59</v>
      </c>
      <c r="G416" s="27"/>
      <c r="H416" s="27" t="s">
        <v>381</v>
      </c>
      <c r="I416" s="13">
        <v>20000</v>
      </c>
      <c r="J416" s="27">
        <v>3</v>
      </c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  <c r="BO416" s="27"/>
      <c r="BP416" s="27"/>
      <c r="BQ416" s="27"/>
      <c r="BR416" s="27"/>
      <c r="BS416" s="27"/>
      <c r="BT416" s="27"/>
      <c r="BU416" s="27"/>
      <c r="BV416" s="27"/>
      <c r="BW416" s="27"/>
      <c r="BX416" s="27"/>
      <c r="BY416" s="27"/>
      <c r="BZ416" s="27"/>
      <c r="CA416" s="27"/>
      <c r="CB416" s="27"/>
      <c r="CC416" s="27"/>
      <c r="CD416" s="27"/>
      <c r="CE416" s="27"/>
      <c r="CF416" s="27"/>
      <c r="CG416" s="27"/>
      <c r="CH416" s="27"/>
      <c r="CI416" s="27"/>
      <c r="CJ416" s="27"/>
      <c r="CK416" s="27"/>
      <c r="CL416" s="27"/>
      <c r="CM416" s="27"/>
      <c r="CN416" s="27"/>
      <c r="CO416" s="27"/>
      <c r="CP416" s="27"/>
      <c r="CQ416" s="27"/>
      <c r="CR416" s="27"/>
      <c r="CS416" s="27"/>
      <c r="CT416" s="27"/>
      <c r="CU416" s="27"/>
      <c r="CV416" s="27"/>
      <c r="CW416" s="27"/>
      <c r="CX416" s="27"/>
      <c r="CY416" s="27"/>
      <c r="CZ416" s="27"/>
      <c r="DA416" s="27"/>
      <c r="DB416" s="27"/>
      <c r="DC416" s="27"/>
      <c r="DD416" s="27"/>
      <c r="DE416" s="27"/>
      <c r="DF416" s="27"/>
      <c r="DG416" s="27"/>
      <c r="DH416" s="27"/>
      <c r="DI416" s="27"/>
      <c r="DJ416" s="27"/>
      <c r="DK416" s="27"/>
      <c r="DL416" s="27"/>
      <c r="DM416" s="27"/>
      <c r="DN416" s="27"/>
      <c r="DO416" s="27"/>
      <c r="DP416" s="27"/>
      <c r="DQ416" s="27"/>
      <c r="DR416" s="27"/>
      <c r="DS416" s="27"/>
      <c r="DT416" s="27"/>
      <c r="DU416" s="27"/>
      <c r="DV416" s="27"/>
      <c r="DW416" s="27"/>
      <c r="DX416" s="27"/>
      <c r="DY416" s="27"/>
      <c r="DZ416" s="27"/>
      <c r="EA416" s="27"/>
      <c r="EB416" s="27"/>
      <c r="EC416" s="27"/>
      <c r="ED416" s="27"/>
      <c r="EE416" s="27"/>
      <c r="EF416" s="27"/>
      <c r="EG416" s="27"/>
      <c r="EH416" s="27"/>
      <c r="EI416" s="27"/>
      <c r="EJ416" s="27"/>
      <c r="EK416" s="27"/>
      <c r="EL416" s="27"/>
      <c r="EM416" s="27"/>
      <c r="EN416" s="27"/>
      <c r="EO416" s="27"/>
      <c r="EP416" s="27"/>
      <c r="EQ416" s="27"/>
      <c r="ER416" s="27"/>
      <c r="ES416" s="27"/>
      <c r="ET416" s="27"/>
      <c r="EU416" s="27"/>
      <c r="EV416" s="27"/>
      <c r="EW416" s="27"/>
      <c r="EX416" s="27"/>
      <c r="EY416" s="27"/>
      <c r="EZ416" s="27"/>
      <c r="FA416" s="27"/>
      <c r="FB416" s="27"/>
      <c r="FC416" s="27"/>
      <c r="FD416" s="27"/>
      <c r="FE416" s="27"/>
      <c r="FF416" s="27"/>
      <c r="FG416" s="27"/>
      <c r="FH416" s="27"/>
      <c r="FI416" s="27"/>
      <c r="FJ416" s="27"/>
      <c r="FK416" s="27"/>
      <c r="FL416" s="27"/>
      <c r="FM416" s="27"/>
      <c r="FN416" s="27"/>
      <c r="FO416" s="27"/>
      <c r="FP416" s="27"/>
      <c r="FQ416" s="27"/>
      <c r="FR416" s="27"/>
      <c r="FS416" s="27"/>
      <c r="FT416" s="27"/>
      <c r="FU416" s="27"/>
      <c r="FV416" s="27"/>
      <c r="FW416" s="27"/>
      <c r="FX416" s="27"/>
      <c r="FY416" s="27"/>
      <c r="FZ416" s="27"/>
      <c r="GA416" s="27"/>
      <c r="GB416" s="27"/>
      <c r="GC416" s="27"/>
      <c r="GD416" s="27"/>
      <c r="GE416" s="27"/>
      <c r="GF416" s="27"/>
      <c r="GG416" s="27"/>
      <c r="GH416" s="27"/>
      <c r="GI416" s="27"/>
      <c r="GJ416" s="27"/>
      <c r="GK416" s="27"/>
      <c r="GL416" s="27"/>
      <c r="GM416" s="27"/>
      <c r="GN416" s="27"/>
      <c r="GO416" s="27"/>
      <c r="GP416" s="27"/>
      <c r="GQ416" s="27"/>
      <c r="GR416" s="27"/>
      <c r="GS416" s="27"/>
      <c r="GT416" s="27"/>
      <c r="GU416" s="27"/>
      <c r="GV416" s="27"/>
      <c r="GW416" s="27"/>
      <c r="GX416" s="27"/>
      <c r="GY416" s="27"/>
      <c r="GZ416" s="27"/>
      <c r="HA416" s="27"/>
      <c r="HB416" s="27"/>
      <c r="HC416" s="27"/>
      <c r="HD416" s="27"/>
      <c r="HE416" s="27"/>
      <c r="HF416" s="27"/>
      <c r="HG416" s="27"/>
      <c r="HH416" s="27"/>
      <c r="HI416" s="27"/>
      <c r="HJ416" s="27"/>
      <c r="HK416" s="27"/>
      <c r="HL416" s="27"/>
      <c r="HM416" s="27"/>
      <c r="HN416" s="27"/>
      <c r="HO416" s="27"/>
      <c r="HP416" s="27"/>
      <c r="HQ416" s="27"/>
      <c r="HR416" s="27"/>
      <c r="HS416" s="27"/>
      <c r="HT416" s="27"/>
      <c r="HU416" s="27"/>
      <c r="HV416" s="27"/>
      <c r="HW416" s="27"/>
      <c r="HX416" s="27"/>
      <c r="HY416" s="27"/>
      <c r="HZ416" s="27"/>
      <c r="IA416" s="27"/>
      <c r="IB416" s="27"/>
      <c r="IC416" s="27"/>
      <c r="ID416" s="27"/>
      <c r="IE416" s="27"/>
      <c r="IF416" s="27"/>
      <c r="IG416" s="27"/>
      <c r="IH416" s="27"/>
      <c r="II416" s="27"/>
      <c r="IJ416" s="27"/>
      <c r="IK416" s="27"/>
      <c r="IL416" s="27"/>
      <c r="IM416" s="27"/>
      <c r="IN416" s="27"/>
      <c r="IO416" s="27"/>
      <c r="IP416" s="27"/>
      <c r="IQ416" s="27"/>
      <c r="IR416" s="27"/>
      <c r="IS416" s="27"/>
      <c r="IT416" s="27"/>
      <c r="IU416" s="28"/>
      <c r="IV416" s="28"/>
    </row>
    <row r="417" ht="17" customHeight="1" spans="1:10">
      <c r="A417" s="11" t="s">
        <v>381</v>
      </c>
      <c r="B417" s="11"/>
      <c r="C417" s="11"/>
      <c r="D417" s="12" t="s">
        <v>400</v>
      </c>
      <c r="E417" s="13">
        <v>20000</v>
      </c>
      <c r="F417" s="29">
        <v>67900</v>
      </c>
      <c r="H417" s="27" t="s">
        <v>381</v>
      </c>
      <c r="I417" s="13">
        <v>20000</v>
      </c>
      <c r="J417" s="27">
        <v>3</v>
      </c>
    </row>
    <row r="418" ht="17" customHeight="1" spans="1:10">
      <c r="A418" s="5" t="s">
        <v>383</v>
      </c>
      <c r="B418" s="5"/>
      <c r="C418" s="5"/>
      <c r="D418" s="10" t="s">
        <v>384</v>
      </c>
      <c r="E418" s="9">
        <v>587.59</v>
      </c>
      <c r="H418" s="27" t="s">
        <v>383</v>
      </c>
      <c r="I418" s="9">
        <v>587.59</v>
      </c>
      <c r="J418" s="27">
        <v>3</v>
      </c>
    </row>
    <row r="419" ht="17" customHeight="1" spans="1:10">
      <c r="A419" s="5" t="s">
        <v>383</v>
      </c>
      <c r="B419" s="5" t="s">
        <v>15</v>
      </c>
      <c r="C419" s="5"/>
      <c r="D419" s="10" t="s">
        <v>385</v>
      </c>
      <c r="E419" s="9">
        <v>587.59</v>
      </c>
      <c r="H419" s="27" t="s">
        <v>791</v>
      </c>
      <c r="I419" s="9">
        <v>587.59</v>
      </c>
      <c r="J419" s="27">
        <v>5</v>
      </c>
    </row>
    <row r="420" ht="17" customHeight="1" spans="1:10">
      <c r="A420" s="11" t="s">
        <v>383</v>
      </c>
      <c r="B420" s="11" t="s">
        <v>15</v>
      </c>
      <c r="C420" s="11" t="s">
        <v>12</v>
      </c>
      <c r="D420" s="12" t="s">
        <v>386</v>
      </c>
      <c r="E420" s="13">
        <v>587.59</v>
      </c>
      <c r="H420" s="27" t="s">
        <v>792</v>
      </c>
      <c r="I420" s="13">
        <v>587.59</v>
      </c>
      <c r="J420" s="27">
        <v>7</v>
      </c>
    </row>
    <row r="421" ht="17" customHeight="1" spans="1:10">
      <c r="A421" s="5" t="s">
        <v>387</v>
      </c>
      <c r="B421" s="5"/>
      <c r="C421" s="5"/>
      <c r="D421" s="10" t="s">
        <v>388</v>
      </c>
      <c r="E421" s="9">
        <v>67900</v>
      </c>
      <c r="H421" s="27" t="s">
        <v>387</v>
      </c>
      <c r="I421" s="9">
        <v>67900</v>
      </c>
      <c r="J421" s="27">
        <v>3</v>
      </c>
    </row>
    <row r="422" ht="17" customHeight="1" spans="1:10">
      <c r="A422" s="5" t="s">
        <v>387</v>
      </c>
      <c r="B422" s="5" t="s">
        <v>25</v>
      </c>
      <c r="C422" s="5"/>
      <c r="D422" s="10" t="s">
        <v>389</v>
      </c>
      <c r="E422" s="9">
        <v>67900</v>
      </c>
      <c r="H422" s="27" t="s">
        <v>793</v>
      </c>
      <c r="I422" s="9">
        <v>67900</v>
      </c>
      <c r="J422" s="27">
        <v>5</v>
      </c>
    </row>
    <row r="423" ht="17" customHeight="1" spans="1:10">
      <c r="A423" s="11" t="s">
        <v>387</v>
      </c>
      <c r="B423" s="11" t="s">
        <v>25</v>
      </c>
      <c r="C423" s="11" t="s">
        <v>46</v>
      </c>
      <c r="D423" s="12" t="s">
        <v>390</v>
      </c>
      <c r="E423" s="13">
        <v>67900</v>
      </c>
      <c r="H423" s="27" t="s">
        <v>794</v>
      </c>
      <c r="I423" s="13">
        <v>67900</v>
      </c>
      <c r="J423" s="27">
        <v>7</v>
      </c>
    </row>
  </sheetData>
  <autoFilter xmlns:etc="http://www.wps.cn/officeDocument/2017/etCustomData" ref="A1:J423" etc:filterBottomFollowUsedRange="0">
    <extLst/>
  </autoFilter>
  <mergeCells count="4">
    <mergeCell ref="A1:E1"/>
    <mergeCell ref="A3:C3"/>
    <mergeCell ref="D3:D4"/>
    <mergeCell ref="E3:E4"/>
  </mergeCells>
  <pageMargins left="0.751388888888889" right="0.751388888888889" top="0.590277777777778" bottom="0.393055555555556" header="0.354166666666667" footer="0.196527777777778"/>
  <pageSetup paperSize="9" scale="96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0"/>
  <sheetViews>
    <sheetView zoomScale="145" zoomScaleNormal="145" workbookViewId="0">
      <selection activeCell="E7" sqref="E7"/>
    </sheetView>
  </sheetViews>
  <sheetFormatPr defaultColWidth="10" defaultRowHeight="14.25" outlineLevelCol="7"/>
  <cols>
    <col min="1" max="1" width="5.56666666666667" style="27" customWidth="1"/>
    <col min="2" max="2" width="5.7" style="27" customWidth="1"/>
    <col min="3" max="3" width="6.10833333333333" style="27" customWidth="1"/>
    <col min="4" max="4" width="29.175" style="27" customWidth="1"/>
    <col min="5" max="5" width="26.1333333333333" style="27" customWidth="1"/>
    <col min="6" max="6" width="10" style="27" customWidth="1"/>
    <col min="7" max="254" width="10" style="27"/>
    <col min="255" max="16384" width="10" style="28"/>
  </cols>
  <sheetData>
    <row r="1" s="27" customFormat="1" ht="50" customHeight="1" spans="1:6">
      <c r="A1" s="4" t="s">
        <v>1</v>
      </c>
      <c r="B1" s="4"/>
      <c r="C1" s="4"/>
      <c r="D1" s="4"/>
      <c r="E1" s="21"/>
    </row>
    <row r="2" s="27" customFormat="1" ht="16.35" customHeight="1" spans="1:6">
      <c r="A2" s="2"/>
      <c r="B2" s="2"/>
      <c r="C2" s="2"/>
      <c r="D2" s="3"/>
      <c r="E2" s="22" t="s">
        <v>2</v>
      </c>
    </row>
    <row r="3" s="27" customFormat="1" ht="16.35" customHeight="1" spans="1:6">
      <c r="A3" s="5" t="s">
        <v>3</v>
      </c>
      <c r="B3" s="5"/>
      <c r="C3" s="5"/>
      <c r="D3" s="5" t="s">
        <v>4</v>
      </c>
      <c r="E3" s="5" t="s">
        <v>391</v>
      </c>
    </row>
    <row r="4" s="27" customFormat="1" ht="28.45" customHeight="1" spans="1:6">
      <c r="A4" s="5" t="s">
        <v>6</v>
      </c>
      <c r="B4" s="5" t="s">
        <v>7</v>
      </c>
      <c r="C4" s="5" t="s">
        <v>8</v>
      </c>
      <c r="D4" s="5"/>
      <c r="E4" s="5" t="s">
        <v>392</v>
      </c>
    </row>
    <row r="5" s="27" customFormat="1" ht="17" customHeight="1" spans="1:6">
      <c r="A5" s="8"/>
      <c r="B5" s="8"/>
      <c r="C5" s="8"/>
      <c r="D5" s="8" t="s">
        <v>9</v>
      </c>
      <c r="E5" s="9">
        <f>E6+E104+E110+E136+E161+E177+E203+E253+E290+E301+E315+E340+E347+E366+E372+E375+E386+E393+E399+E412+E415+E418</f>
        <v>1247819</v>
      </c>
    </row>
    <row r="6" s="27" customFormat="1" ht="17" customHeight="1" spans="1:6">
      <c r="A6" s="5" t="s">
        <v>10</v>
      </c>
      <c r="B6" s="5"/>
      <c r="C6" s="5"/>
      <c r="D6" s="10" t="s">
        <v>11</v>
      </c>
      <c r="E6" s="9">
        <f>E7+E13+E17+E23+E27+E33+E36+E38+E41+E46+E51+E53+E56+E60+E65+E69+E73+E77+E83+E85+E89+E97+E100+E102</f>
        <v>104906.15</v>
      </c>
      <c r="F6" s="29">
        <v>104937.21</v>
      </c>
    </row>
    <row r="7" s="27" customFormat="1" ht="17" customHeight="1" spans="1:6">
      <c r="A7" s="5" t="s">
        <v>10</v>
      </c>
      <c r="B7" s="5" t="s">
        <v>12</v>
      </c>
      <c r="C7" s="5"/>
      <c r="D7" s="10" t="s">
        <v>13</v>
      </c>
      <c r="E7" s="9">
        <f>SUM(E8:E12)</f>
        <v>2661.65</v>
      </c>
      <c r="F7" s="27">
        <v>5836.5</v>
      </c>
    </row>
    <row r="8" s="27" customFormat="1" ht="17" customHeight="1" spans="1:6">
      <c r="A8" s="11" t="s">
        <v>10</v>
      </c>
      <c r="B8" s="11" t="s">
        <v>12</v>
      </c>
      <c r="C8" s="11" t="s">
        <v>12</v>
      </c>
      <c r="D8" s="12" t="s">
        <v>14</v>
      </c>
      <c r="E8" s="13">
        <v>1936.76</v>
      </c>
      <c r="F8" s="27">
        <v>80479.93</v>
      </c>
    </row>
    <row r="9" s="27" customFormat="1" ht="17" customHeight="1" spans="1:6">
      <c r="A9" s="11" t="s">
        <v>10</v>
      </c>
      <c r="B9" s="11" t="s">
        <v>12</v>
      </c>
      <c r="C9" s="11" t="s">
        <v>15</v>
      </c>
      <c r="D9" s="12" t="s">
        <v>16</v>
      </c>
      <c r="E9" s="13">
        <v>307.79</v>
      </c>
      <c r="F9" s="27">
        <v>176039.67</v>
      </c>
    </row>
    <row r="10" s="27" customFormat="1" ht="17" customHeight="1" spans="1:6">
      <c r="A10" s="11" t="s">
        <v>10</v>
      </c>
      <c r="B10" s="11" t="s">
        <v>12</v>
      </c>
      <c r="C10" s="11" t="s">
        <v>17</v>
      </c>
      <c r="D10" s="12" t="s">
        <v>18</v>
      </c>
      <c r="E10" s="13">
        <v>188.78</v>
      </c>
      <c r="F10" s="27">
        <v>54136.02</v>
      </c>
    </row>
    <row r="11" s="27" customFormat="1" ht="17" customHeight="1" spans="1:6">
      <c r="A11" s="11" t="s">
        <v>10</v>
      </c>
      <c r="B11" s="11" t="s">
        <v>12</v>
      </c>
      <c r="C11" s="11" t="s">
        <v>19</v>
      </c>
      <c r="D11" s="12" t="s">
        <v>20</v>
      </c>
      <c r="E11" s="13">
        <v>40</v>
      </c>
      <c r="F11" s="27">
        <v>50363.95</v>
      </c>
    </row>
    <row r="12" s="27" customFormat="1" ht="17" customHeight="1" spans="1:6">
      <c r="A12" s="11" t="s">
        <v>10</v>
      </c>
      <c r="B12" s="11" t="s">
        <v>12</v>
      </c>
      <c r="C12" s="11" t="s">
        <v>21</v>
      </c>
      <c r="D12" s="12" t="s">
        <v>22</v>
      </c>
      <c r="E12" s="13">
        <v>188.32</v>
      </c>
      <c r="F12" s="27">
        <v>129946.724213</v>
      </c>
    </row>
    <row r="13" s="27" customFormat="1" ht="17" customHeight="1" spans="1:6">
      <c r="A13" s="5" t="s">
        <v>10</v>
      </c>
      <c r="B13" s="5" t="s">
        <v>15</v>
      </c>
      <c r="C13" s="5"/>
      <c r="D13" s="10" t="s">
        <v>23</v>
      </c>
      <c r="E13" s="9">
        <f>SUM(E14:E16)</f>
        <v>2042.92</v>
      </c>
      <c r="F13" s="27">
        <v>64791.085787</v>
      </c>
    </row>
    <row r="14" s="27" customFormat="1" ht="17" customHeight="1" spans="1:6">
      <c r="A14" s="11" t="s">
        <v>10</v>
      </c>
      <c r="B14" s="11" t="s">
        <v>15</v>
      </c>
      <c r="C14" s="11" t="s">
        <v>12</v>
      </c>
      <c r="D14" s="12" t="s">
        <v>14</v>
      </c>
      <c r="E14" s="13">
        <v>1466.81</v>
      </c>
      <c r="F14" s="27">
        <v>15003.95</v>
      </c>
    </row>
    <row r="15" s="27" customFormat="1" ht="17" customHeight="1" spans="1:6">
      <c r="A15" s="11" t="s">
        <v>10</v>
      </c>
      <c r="B15" s="11" t="s">
        <v>15</v>
      </c>
      <c r="C15" s="11" t="s">
        <v>15</v>
      </c>
      <c r="D15" s="12" t="s">
        <v>16</v>
      </c>
      <c r="E15" s="13">
        <v>438.77</v>
      </c>
      <c r="F15" s="27">
        <v>102256.62</v>
      </c>
    </row>
    <row r="16" s="27" customFormat="1" ht="17" customHeight="1" spans="1:6">
      <c r="A16" s="11" t="s">
        <v>10</v>
      </c>
      <c r="B16" s="11" t="s">
        <v>15</v>
      </c>
      <c r="C16" s="11" t="s">
        <v>17</v>
      </c>
      <c r="D16" s="12" t="s">
        <v>24</v>
      </c>
      <c r="E16" s="13">
        <v>137.34</v>
      </c>
      <c r="F16" s="27">
        <v>60339.67</v>
      </c>
    </row>
    <row r="17" s="27" customFormat="1" ht="17" customHeight="1" spans="1:6">
      <c r="A17" s="5" t="s">
        <v>10</v>
      </c>
      <c r="B17" s="5" t="s">
        <v>25</v>
      </c>
      <c r="C17" s="5"/>
      <c r="D17" s="10" t="s">
        <v>26</v>
      </c>
      <c r="E17" s="9">
        <f>SUM(E18:E22)</f>
        <v>10799.21</v>
      </c>
      <c r="F17" s="27">
        <v>11315.81</v>
      </c>
    </row>
    <row r="18" s="27" customFormat="1" ht="17" customHeight="1" spans="1:6">
      <c r="A18" s="11" t="s">
        <v>10</v>
      </c>
      <c r="B18" s="11" t="s">
        <v>25</v>
      </c>
      <c r="C18" s="11" t="s">
        <v>12</v>
      </c>
      <c r="D18" s="12" t="s">
        <v>14</v>
      </c>
      <c r="E18" s="13">
        <v>5614.8</v>
      </c>
      <c r="F18" s="27">
        <v>254040.94</v>
      </c>
    </row>
    <row r="19" s="27" customFormat="1" ht="17" customHeight="1" spans="1:6">
      <c r="A19" s="11" t="s">
        <v>10</v>
      </c>
      <c r="B19" s="11" t="s">
        <v>25</v>
      </c>
      <c r="C19" s="11" t="s">
        <v>15</v>
      </c>
      <c r="D19" s="12" t="s">
        <v>16</v>
      </c>
      <c r="E19" s="13">
        <v>2208.27</v>
      </c>
      <c r="F19" s="27">
        <v>1102.13</v>
      </c>
    </row>
    <row r="20" s="27" customFormat="1" ht="17" customHeight="1" spans="1:6">
      <c r="A20" s="11" t="s">
        <v>10</v>
      </c>
      <c r="B20" s="11" t="s">
        <v>25</v>
      </c>
      <c r="C20" s="11" t="s">
        <v>25</v>
      </c>
      <c r="D20" s="12" t="s">
        <v>27</v>
      </c>
      <c r="E20" s="13">
        <v>101.08</v>
      </c>
      <c r="F20" s="27">
        <v>160</v>
      </c>
    </row>
    <row r="21" s="27" customFormat="1" ht="17" customHeight="1" spans="1:6">
      <c r="A21" s="11" t="s">
        <v>10</v>
      </c>
      <c r="B21" s="11" t="s">
        <v>25</v>
      </c>
      <c r="C21" s="11" t="s">
        <v>17</v>
      </c>
      <c r="D21" s="12" t="s">
        <v>28</v>
      </c>
      <c r="E21" s="13">
        <v>156.49</v>
      </c>
      <c r="F21" s="27">
        <v>14938.61</v>
      </c>
    </row>
    <row r="22" s="27" customFormat="1" ht="17" customHeight="1" spans="1:6">
      <c r="A22" s="11" t="s">
        <v>10</v>
      </c>
      <c r="B22" s="11" t="s">
        <v>25</v>
      </c>
      <c r="C22" s="11" t="s">
        <v>29</v>
      </c>
      <c r="D22" s="12" t="s">
        <v>30</v>
      </c>
      <c r="E22" s="13">
        <v>2718.57</v>
      </c>
      <c r="F22" s="27">
        <v>23199.4</v>
      </c>
    </row>
    <row r="23" s="27" customFormat="1" ht="17" customHeight="1" spans="1:6">
      <c r="A23" s="5" t="s">
        <v>10</v>
      </c>
      <c r="B23" s="5" t="s">
        <v>17</v>
      </c>
      <c r="C23" s="5"/>
      <c r="D23" s="10" t="s">
        <v>31</v>
      </c>
      <c r="E23" s="9">
        <f>SUM(E24:E26)</f>
        <v>3525.19</v>
      </c>
      <c r="F23" s="27">
        <v>488.24</v>
      </c>
    </row>
    <row r="24" s="27" customFormat="1" ht="17" customHeight="1" spans="1:6">
      <c r="A24" s="11" t="s">
        <v>10</v>
      </c>
      <c r="B24" s="11" t="s">
        <v>17</v>
      </c>
      <c r="C24" s="11" t="s">
        <v>12</v>
      </c>
      <c r="D24" s="12" t="s">
        <v>14</v>
      </c>
      <c r="E24" s="13">
        <v>2980.7</v>
      </c>
      <c r="F24" s="27">
        <v>9954.95</v>
      </c>
    </row>
    <row r="25" s="27" customFormat="1" ht="17" customHeight="1" spans="1:6">
      <c r="A25" s="11" t="s">
        <v>10</v>
      </c>
      <c r="B25" s="11" t="s">
        <v>17</v>
      </c>
      <c r="C25" s="11" t="s">
        <v>15</v>
      </c>
      <c r="D25" s="12" t="s">
        <v>16</v>
      </c>
      <c r="E25" s="13">
        <v>377.7</v>
      </c>
      <c r="F25" s="27">
        <v>20000</v>
      </c>
    </row>
    <row r="26" s="27" customFormat="1" ht="17" customHeight="1" spans="1:6">
      <c r="A26" s="11" t="s">
        <v>10</v>
      </c>
      <c r="B26" s="11" t="s">
        <v>17</v>
      </c>
      <c r="C26" s="11" t="s">
        <v>29</v>
      </c>
      <c r="D26" s="12" t="s">
        <v>30</v>
      </c>
      <c r="E26" s="13">
        <v>166.79</v>
      </c>
      <c r="F26" s="27">
        <v>587.59</v>
      </c>
    </row>
    <row r="27" s="27" customFormat="1" ht="17" customHeight="1" spans="1:6">
      <c r="A27" s="5" t="s">
        <v>10</v>
      </c>
      <c r="B27" s="5" t="s">
        <v>19</v>
      </c>
      <c r="C27" s="5"/>
      <c r="D27" s="10" t="s">
        <v>32</v>
      </c>
      <c r="E27" s="9">
        <f>SUM(E28:E32)</f>
        <v>6230.88</v>
      </c>
      <c r="F27" s="27">
        <v>67900</v>
      </c>
    </row>
    <row r="28" s="27" customFormat="1" ht="17" customHeight="1" spans="1:6">
      <c r="A28" s="11" t="s">
        <v>10</v>
      </c>
      <c r="B28" s="11" t="s">
        <v>19</v>
      </c>
      <c r="C28" s="11" t="s">
        <v>12</v>
      </c>
      <c r="D28" s="12" t="s">
        <v>14</v>
      </c>
      <c r="E28" s="13">
        <v>1023.92</v>
      </c>
    </row>
    <row r="29" s="27" customFormat="1" ht="17" customHeight="1" spans="1:6">
      <c r="A29" s="11" t="s">
        <v>10</v>
      </c>
      <c r="B29" s="11" t="s">
        <v>19</v>
      </c>
      <c r="C29" s="11" t="s">
        <v>17</v>
      </c>
      <c r="D29" s="12" t="s">
        <v>33</v>
      </c>
      <c r="E29" s="13">
        <v>4716.46</v>
      </c>
    </row>
    <row r="30" s="27" customFormat="1" ht="17" customHeight="1" spans="1:6">
      <c r="A30" s="11" t="s">
        <v>10</v>
      </c>
      <c r="B30" s="11" t="s">
        <v>19</v>
      </c>
      <c r="C30" s="11" t="s">
        <v>19</v>
      </c>
      <c r="D30" s="12" t="s">
        <v>34</v>
      </c>
      <c r="E30" s="13">
        <v>118.75</v>
      </c>
    </row>
    <row r="31" s="27" customFormat="1" ht="17" customHeight="1" spans="1:6">
      <c r="A31" s="11" t="s">
        <v>10</v>
      </c>
      <c r="B31" s="11" t="s">
        <v>19</v>
      </c>
      <c r="C31" s="11" t="s">
        <v>35</v>
      </c>
      <c r="D31" s="12" t="s">
        <v>36</v>
      </c>
      <c r="E31" s="13">
        <v>100</v>
      </c>
    </row>
    <row r="32" s="27" customFormat="1" ht="17" customHeight="1" spans="1:6">
      <c r="A32" s="11" t="s">
        <v>10</v>
      </c>
      <c r="B32" s="11" t="s">
        <v>19</v>
      </c>
      <c r="C32" s="11" t="s">
        <v>21</v>
      </c>
      <c r="D32" s="12" t="s">
        <v>37</v>
      </c>
      <c r="E32" s="13">
        <v>271.75</v>
      </c>
    </row>
    <row r="33" s="27" customFormat="1" ht="17" customHeight="1" spans="1:5">
      <c r="A33" s="5" t="s">
        <v>10</v>
      </c>
      <c r="B33" s="5" t="s">
        <v>38</v>
      </c>
      <c r="C33" s="5"/>
      <c r="D33" s="10" t="s">
        <v>39</v>
      </c>
      <c r="E33" s="9">
        <f>SUM(E34:E35)</f>
        <v>6316.15</v>
      </c>
    </row>
    <row r="34" s="27" customFormat="1" ht="17" customHeight="1" spans="1:5">
      <c r="A34" s="11" t="s">
        <v>10</v>
      </c>
      <c r="B34" s="11" t="s">
        <v>38</v>
      </c>
      <c r="C34" s="11" t="s">
        <v>12</v>
      </c>
      <c r="D34" s="12" t="s">
        <v>14</v>
      </c>
      <c r="E34" s="13">
        <v>3630.45</v>
      </c>
    </row>
    <row r="35" s="27" customFormat="1" ht="17" customHeight="1" spans="1:5">
      <c r="A35" s="11" t="s">
        <v>10</v>
      </c>
      <c r="B35" s="11" t="s">
        <v>38</v>
      </c>
      <c r="C35" s="11" t="s">
        <v>15</v>
      </c>
      <c r="D35" s="12" t="s">
        <v>16</v>
      </c>
      <c r="E35" s="13">
        <v>2685.7</v>
      </c>
    </row>
    <row r="36" s="27" customFormat="1" ht="17" customHeight="1" spans="1:5">
      <c r="A36" s="5" t="s">
        <v>10</v>
      </c>
      <c r="B36" s="5" t="s">
        <v>35</v>
      </c>
      <c r="C36" s="5"/>
      <c r="D36" s="10" t="s">
        <v>393</v>
      </c>
      <c r="E36" s="9">
        <f>SUM(E37)</f>
        <v>12082</v>
      </c>
    </row>
    <row r="37" s="27" customFormat="1" ht="17" customHeight="1" spans="1:5">
      <c r="A37" s="11" t="s">
        <v>10</v>
      </c>
      <c r="B37" s="11" t="s">
        <v>35</v>
      </c>
      <c r="C37" s="11" t="s">
        <v>87</v>
      </c>
      <c r="D37" s="12" t="s">
        <v>394</v>
      </c>
      <c r="E37" s="13">
        <v>12082</v>
      </c>
    </row>
    <row r="38" s="27" customFormat="1" ht="17" customHeight="1" spans="1:5">
      <c r="A38" s="5" t="s">
        <v>10</v>
      </c>
      <c r="B38" s="5" t="s">
        <v>21</v>
      </c>
      <c r="C38" s="5"/>
      <c r="D38" s="10" t="s">
        <v>40</v>
      </c>
      <c r="E38" s="9">
        <f>SUM(E39:E40)</f>
        <v>2574.88</v>
      </c>
    </row>
    <row r="39" s="27" customFormat="1" ht="17" customHeight="1" spans="1:5">
      <c r="A39" s="11" t="s">
        <v>10</v>
      </c>
      <c r="B39" s="11" t="s">
        <v>21</v>
      </c>
      <c r="C39" s="11" t="s">
        <v>12</v>
      </c>
      <c r="D39" s="12" t="s">
        <v>14</v>
      </c>
      <c r="E39" s="13">
        <v>1564.27</v>
      </c>
    </row>
    <row r="40" s="27" customFormat="1" ht="17" customHeight="1" spans="1:5">
      <c r="A40" s="11" t="s">
        <v>10</v>
      </c>
      <c r="B40" s="11" t="s">
        <v>21</v>
      </c>
      <c r="C40" s="11" t="s">
        <v>17</v>
      </c>
      <c r="D40" s="12" t="s">
        <v>41</v>
      </c>
      <c r="E40" s="13">
        <v>1010.61</v>
      </c>
    </row>
    <row r="41" s="27" customFormat="1" ht="17" customHeight="1" spans="1:5">
      <c r="A41" s="5" t="s">
        <v>10</v>
      </c>
      <c r="B41" s="5" t="s">
        <v>42</v>
      </c>
      <c r="C41" s="5"/>
      <c r="D41" s="10" t="s">
        <v>43</v>
      </c>
      <c r="E41" s="9">
        <f>SUM(E42:E45)</f>
        <v>8496.54</v>
      </c>
    </row>
    <row r="42" s="27" customFormat="1" ht="17" customHeight="1" spans="1:5">
      <c r="A42" s="11" t="s">
        <v>10</v>
      </c>
      <c r="B42" s="11" t="s">
        <v>42</v>
      </c>
      <c r="C42" s="11" t="s">
        <v>12</v>
      </c>
      <c r="D42" s="12" t="s">
        <v>14</v>
      </c>
      <c r="E42" s="13">
        <v>5266.91</v>
      </c>
    </row>
    <row r="43" s="27" customFormat="1" ht="17" customHeight="1" spans="1:5">
      <c r="A43" s="11" t="s">
        <v>10</v>
      </c>
      <c r="B43" s="11" t="s">
        <v>42</v>
      </c>
      <c r="C43" s="11" t="s">
        <v>15</v>
      </c>
      <c r="D43" s="12" t="s">
        <v>16</v>
      </c>
      <c r="E43" s="13">
        <v>2520.73</v>
      </c>
    </row>
    <row r="44" s="27" customFormat="1" ht="17" customHeight="1" spans="1:5">
      <c r="A44" s="11" t="s">
        <v>10</v>
      </c>
      <c r="B44" s="11" t="s">
        <v>42</v>
      </c>
      <c r="C44" s="11" t="s">
        <v>19</v>
      </c>
      <c r="D44" s="12" t="s">
        <v>44</v>
      </c>
      <c r="E44" s="13">
        <v>158.37</v>
      </c>
    </row>
    <row r="45" s="27" customFormat="1" ht="17" customHeight="1" spans="1:5">
      <c r="A45" s="11" t="s">
        <v>10</v>
      </c>
      <c r="B45" s="11" t="s">
        <v>42</v>
      </c>
      <c r="C45" s="11" t="s">
        <v>38</v>
      </c>
      <c r="D45" s="12" t="s">
        <v>45</v>
      </c>
      <c r="E45" s="13">
        <v>550.53</v>
      </c>
    </row>
    <row r="46" s="27" customFormat="1" ht="17" customHeight="1" spans="1:5">
      <c r="A46" s="5" t="s">
        <v>10</v>
      </c>
      <c r="B46" s="5" t="s">
        <v>48</v>
      </c>
      <c r="C46" s="5"/>
      <c r="D46" s="10" t="s">
        <v>49</v>
      </c>
      <c r="E46" s="9">
        <f>SUM(E47:E50)</f>
        <v>1589.17</v>
      </c>
    </row>
    <row r="47" s="27" customFormat="1" ht="17" customHeight="1" spans="1:5">
      <c r="A47" s="11" t="s">
        <v>10</v>
      </c>
      <c r="B47" s="11" t="s">
        <v>48</v>
      </c>
      <c r="C47" s="11" t="s">
        <v>12</v>
      </c>
      <c r="D47" s="12" t="s">
        <v>14</v>
      </c>
      <c r="E47" s="13">
        <v>1554.51</v>
      </c>
    </row>
    <row r="48" s="27" customFormat="1" ht="17" customHeight="1" spans="1:5">
      <c r="A48" s="11" t="s">
        <v>10</v>
      </c>
      <c r="B48" s="11" t="s">
        <v>48</v>
      </c>
      <c r="C48" s="11" t="s">
        <v>15</v>
      </c>
      <c r="D48" s="12" t="s">
        <v>16</v>
      </c>
      <c r="E48" s="13">
        <v>7.6</v>
      </c>
    </row>
    <row r="49" s="27" customFormat="1" ht="17" customHeight="1" spans="1:5">
      <c r="A49" s="11" t="s">
        <v>10</v>
      </c>
      <c r="B49" s="11" t="s">
        <v>48</v>
      </c>
      <c r="C49" s="11" t="s">
        <v>21</v>
      </c>
      <c r="D49" s="12" t="s">
        <v>50</v>
      </c>
      <c r="E49" s="13">
        <v>20.9</v>
      </c>
    </row>
    <row r="50" s="27" customFormat="1" ht="17" customHeight="1" spans="1:5">
      <c r="A50" s="11" t="s">
        <v>10</v>
      </c>
      <c r="B50" s="11" t="s">
        <v>48</v>
      </c>
      <c r="C50" s="11" t="s">
        <v>46</v>
      </c>
      <c r="D50" s="12" t="s">
        <v>51</v>
      </c>
      <c r="E50" s="13">
        <v>6.16</v>
      </c>
    </row>
    <row r="51" s="27" customFormat="1" ht="17" customHeight="1" spans="1:5">
      <c r="A51" s="5" t="s">
        <v>10</v>
      </c>
      <c r="B51" s="5" t="s">
        <v>52</v>
      </c>
      <c r="C51" s="5"/>
      <c r="D51" s="10" t="s">
        <v>53</v>
      </c>
      <c r="E51" s="9">
        <f>SUM(E52)</f>
        <v>15.95</v>
      </c>
    </row>
    <row r="52" s="27" customFormat="1" ht="17" customHeight="1" spans="1:5">
      <c r="A52" s="11" t="s">
        <v>10</v>
      </c>
      <c r="B52" s="11" t="s">
        <v>52</v>
      </c>
      <c r="C52" s="11" t="s">
        <v>17</v>
      </c>
      <c r="D52" s="12" t="s">
        <v>54</v>
      </c>
      <c r="E52" s="13">
        <v>15.95</v>
      </c>
    </row>
    <row r="53" s="27" customFormat="1" ht="17" customHeight="1" spans="1:5">
      <c r="A53" s="5" t="s">
        <v>10</v>
      </c>
      <c r="B53" s="5" t="s">
        <v>55</v>
      </c>
      <c r="C53" s="5"/>
      <c r="D53" s="10" t="s">
        <v>56</v>
      </c>
      <c r="E53" s="9">
        <f>SUM(E54:E55)</f>
        <v>535.11</v>
      </c>
    </row>
    <row r="54" s="27" customFormat="1" ht="17" customHeight="1" spans="1:5">
      <c r="A54" s="11" t="s">
        <v>10</v>
      </c>
      <c r="B54" s="11" t="s">
        <v>55</v>
      </c>
      <c r="C54" s="11" t="s">
        <v>12</v>
      </c>
      <c r="D54" s="12" t="s">
        <v>14</v>
      </c>
      <c r="E54" s="13">
        <v>468.23</v>
      </c>
    </row>
    <row r="55" s="27" customFormat="1" ht="17" customHeight="1" spans="1:5">
      <c r="A55" s="11" t="s">
        <v>10</v>
      </c>
      <c r="B55" s="11" t="s">
        <v>55</v>
      </c>
      <c r="C55" s="11" t="s">
        <v>17</v>
      </c>
      <c r="D55" s="12" t="s">
        <v>57</v>
      </c>
      <c r="E55" s="13">
        <v>66.88</v>
      </c>
    </row>
    <row r="56" s="27" customFormat="1" ht="17" customHeight="1" spans="1:5">
      <c r="A56" s="5" t="s">
        <v>10</v>
      </c>
      <c r="B56" s="5" t="s">
        <v>58</v>
      </c>
      <c r="C56" s="5"/>
      <c r="D56" s="10" t="s">
        <v>59</v>
      </c>
      <c r="E56" s="9">
        <f>SUM(E57:E59)</f>
        <v>1199.63</v>
      </c>
    </row>
    <row r="57" s="27" customFormat="1" ht="17" customHeight="1" spans="1:5">
      <c r="A57" s="11" t="s">
        <v>10</v>
      </c>
      <c r="B57" s="11" t="s">
        <v>58</v>
      </c>
      <c r="C57" s="11" t="s">
        <v>12</v>
      </c>
      <c r="D57" s="12" t="s">
        <v>14</v>
      </c>
      <c r="E57" s="13">
        <v>986.19</v>
      </c>
    </row>
    <row r="58" s="27" customFormat="1" ht="17" customHeight="1" spans="1:5">
      <c r="A58" s="11" t="s">
        <v>10</v>
      </c>
      <c r="B58" s="11" t="s">
        <v>58</v>
      </c>
      <c r="C58" s="11" t="s">
        <v>15</v>
      </c>
      <c r="D58" s="12" t="s">
        <v>16</v>
      </c>
      <c r="E58" s="13">
        <v>200.64</v>
      </c>
    </row>
    <row r="59" s="27" customFormat="1" ht="17" customHeight="1" spans="1:5">
      <c r="A59" s="11" t="s">
        <v>10</v>
      </c>
      <c r="B59" s="11" t="s">
        <v>58</v>
      </c>
      <c r="C59" s="11" t="s">
        <v>46</v>
      </c>
      <c r="D59" s="12" t="s">
        <v>60</v>
      </c>
      <c r="E59" s="13">
        <v>12.8</v>
      </c>
    </row>
    <row r="60" s="27" customFormat="1" ht="17" customHeight="1" spans="1:5">
      <c r="A60" s="5" t="s">
        <v>10</v>
      </c>
      <c r="B60" s="5" t="s">
        <v>61</v>
      </c>
      <c r="C60" s="5"/>
      <c r="D60" s="10" t="s">
        <v>62</v>
      </c>
      <c r="E60" s="9">
        <f>SUM(E61:E64)</f>
        <v>3002.28</v>
      </c>
    </row>
    <row r="61" s="27" customFormat="1" ht="17" customHeight="1" spans="1:5">
      <c r="A61" s="11" t="s">
        <v>10</v>
      </c>
      <c r="B61" s="11" t="s">
        <v>61</v>
      </c>
      <c r="C61" s="11" t="s">
        <v>12</v>
      </c>
      <c r="D61" s="12" t="s">
        <v>14</v>
      </c>
      <c r="E61" s="13">
        <v>1769.27</v>
      </c>
    </row>
    <row r="62" s="27" customFormat="1" ht="17" customHeight="1" spans="1:5">
      <c r="A62" s="11" t="s">
        <v>10</v>
      </c>
      <c r="B62" s="11" t="s">
        <v>61</v>
      </c>
      <c r="C62" s="11" t="s">
        <v>15</v>
      </c>
      <c r="D62" s="12" t="s">
        <v>16</v>
      </c>
      <c r="E62" s="13">
        <v>475.3</v>
      </c>
    </row>
    <row r="63" s="27" customFormat="1" ht="17" customHeight="1" spans="1:5">
      <c r="A63" s="11" t="s">
        <v>10</v>
      </c>
      <c r="B63" s="11" t="s">
        <v>61</v>
      </c>
      <c r="C63" s="11" t="s">
        <v>29</v>
      </c>
      <c r="D63" s="12" t="s">
        <v>30</v>
      </c>
      <c r="E63" s="13">
        <v>656.51</v>
      </c>
    </row>
    <row r="64" s="27" customFormat="1" ht="17" customHeight="1" spans="1:5">
      <c r="A64" s="11" t="s">
        <v>10</v>
      </c>
      <c r="B64" s="11" t="s">
        <v>61</v>
      </c>
      <c r="C64" s="11" t="s">
        <v>46</v>
      </c>
      <c r="D64" s="12" t="s">
        <v>63</v>
      </c>
      <c r="E64" s="13">
        <v>101.2</v>
      </c>
    </row>
    <row r="65" s="27" customFormat="1" ht="17" customHeight="1" spans="1:5">
      <c r="A65" s="5" t="s">
        <v>10</v>
      </c>
      <c r="B65" s="5" t="s">
        <v>64</v>
      </c>
      <c r="C65" s="5"/>
      <c r="D65" s="10" t="s">
        <v>65</v>
      </c>
      <c r="E65" s="9">
        <f>SUM(E66:E68)</f>
        <v>7581.9</v>
      </c>
    </row>
    <row r="66" s="27" customFormat="1" ht="17" customHeight="1" spans="1:5">
      <c r="A66" s="11" t="s">
        <v>10</v>
      </c>
      <c r="B66" s="11" t="s">
        <v>64</v>
      </c>
      <c r="C66" s="11" t="s">
        <v>12</v>
      </c>
      <c r="D66" s="12" t="s">
        <v>14</v>
      </c>
      <c r="E66" s="13">
        <v>5573.49</v>
      </c>
    </row>
    <row r="67" s="27" customFormat="1" ht="17" customHeight="1" spans="1:5">
      <c r="A67" s="11" t="s">
        <v>10</v>
      </c>
      <c r="B67" s="11" t="s">
        <v>64</v>
      </c>
      <c r="C67" s="11" t="s">
        <v>15</v>
      </c>
      <c r="D67" s="12" t="s">
        <v>16</v>
      </c>
      <c r="E67" s="13">
        <v>669.1</v>
      </c>
    </row>
    <row r="68" s="27" customFormat="1" ht="17" customHeight="1" spans="1:5">
      <c r="A68" s="11" t="s">
        <v>10</v>
      </c>
      <c r="B68" s="11" t="s">
        <v>64</v>
      </c>
      <c r="C68" s="11" t="s">
        <v>46</v>
      </c>
      <c r="D68" s="12" t="s">
        <v>66</v>
      </c>
      <c r="E68" s="13">
        <v>1339.31</v>
      </c>
    </row>
    <row r="69" s="27" customFormat="1" ht="17" customHeight="1" spans="1:5">
      <c r="A69" s="5" t="s">
        <v>10</v>
      </c>
      <c r="B69" s="5" t="s">
        <v>67</v>
      </c>
      <c r="C69" s="5"/>
      <c r="D69" s="10" t="s">
        <v>68</v>
      </c>
      <c r="E69" s="9">
        <f>SUM(E70:E72)</f>
        <v>2594.52</v>
      </c>
    </row>
    <row r="70" s="27" customFormat="1" ht="17" customHeight="1" spans="1:5">
      <c r="A70" s="11" t="s">
        <v>10</v>
      </c>
      <c r="B70" s="11" t="s">
        <v>67</v>
      </c>
      <c r="C70" s="11" t="s">
        <v>12</v>
      </c>
      <c r="D70" s="12" t="s">
        <v>14</v>
      </c>
      <c r="E70" s="13">
        <v>1658.08</v>
      </c>
    </row>
    <row r="71" s="27" customFormat="1" ht="17" customHeight="1" spans="1:5">
      <c r="A71" s="11" t="s">
        <v>10</v>
      </c>
      <c r="B71" s="11" t="s">
        <v>67</v>
      </c>
      <c r="C71" s="11" t="s">
        <v>15</v>
      </c>
      <c r="D71" s="12" t="s">
        <v>16</v>
      </c>
      <c r="E71" s="13">
        <v>817.75</v>
      </c>
    </row>
    <row r="72" s="27" customFormat="1" ht="17" customHeight="1" spans="1:5">
      <c r="A72" s="11" t="s">
        <v>10</v>
      </c>
      <c r="B72" s="11" t="s">
        <v>67</v>
      </c>
      <c r="C72" s="11" t="s">
        <v>46</v>
      </c>
      <c r="D72" s="12" t="s">
        <v>69</v>
      </c>
      <c r="E72" s="13">
        <v>118.69</v>
      </c>
    </row>
    <row r="73" s="27" customFormat="1" ht="17" customHeight="1" spans="1:5">
      <c r="A73" s="5" t="s">
        <v>10</v>
      </c>
      <c r="B73" s="5" t="s">
        <v>70</v>
      </c>
      <c r="C73" s="5"/>
      <c r="D73" s="10" t="s">
        <v>71</v>
      </c>
      <c r="E73" s="9">
        <f>SUM(E74:E76)</f>
        <v>1351.15</v>
      </c>
    </row>
    <row r="74" s="27" customFormat="1" ht="17" customHeight="1" spans="1:5">
      <c r="A74" s="11" t="s">
        <v>10</v>
      </c>
      <c r="B74" s="11" t="s">
        <v>70</v>
      </c>
      <c r="C74" s="11" t="s">
        <v>12</v>
      </c>
      <c r="D74" s="12" t="s">
        <v>14</v>
      </c>
      <c r="E74" s="13">
        <v>930.18</v>
      </c>
    </row>
    <row r="75" s="27" customFormat="1" ht="17" customHeight="1" spans="1:5">
      <c r="A75" s="11" t="s">
        <v>10</v>
      </c>
      <c r="B75" s="11" t="s">
        <v>70</v>
      </c>
      <c r="C75" s="11" t="s">
        <v>15</v>
      </c>
      <c r="D75" s="12" t="s">
        <v>16</v>
      </c>
      <c r="E75" s="13">
        <v>356.55</v>
      </c>
    </row>
    <row r="76" s="27" customFormat="1" ht="17" customHeight="1" spans="1:5">
      <c r="A76" s="11" t="s">
        <v>10</v>
      </c>
      <c r="B76" s="11" t="s">
        <v>70</v>
      </c>
      <c r="C76" s="11" t="s">
        <v>29</v>
      </c>
      <c r="D76" s="12" t="s">
        <v>30</v>
      </c>
      <c r="E76" s="13">
        <v>64.42</v>
      </c>
    </row>
    <row r="77" s="27" customFormat="1" ht="17" customHeight="1" spans="1:5">
      <c r="A77" s="5" t="s">
        <v>10</v>
      </c>
      <c r="B77" s="5" t="s">
        <v>73</v>
      </c>
      <c r="C77" s="5"/>
      <c r="D77" s="10" t="s">
        <v>74</v>
      </c>
      <c r="E77" s="9">
        <f>SUM(E78:E82)</f>
        <v>883.77</v>
      </c>
    </row>
    <row r="78" s="27" customFormat="1" ht="17" customHeight="1" spans="1:5">
      <c r="A78" s="11" t="s">
        <v>10</v>
      </c>
      <c r="B78" s="11" t="s">
        <v>73</v>
      </c>
      <c r="C78" s="11" t="s">
        <v>12</v>
      </c>
      <c r="D78" s="12" t="s">
        <v>14</v>
      </c>
      <c r="E78" s="13">
        <v>494.87</v>
      </c>
    </row>
    <row r="79" s="27" customFormat="1" ht="17" customHeight="1" spans="1:5">
      <c r="A79" s="11" t="s">
        <v>10</v>
      </c>
      <c r="B79" s="11" t="s">
        <v>73</v>
      </c>
      <c r="C79" s="11" t="s">
        <v>15</v>
      </c>
      <c r="D79" s="12" t="s">
        <v>16</v>
      </c>
      <c r="E79" s="13">
        <v>125.05</v>
      </c>
    </row>
    <row r="80" s="27" customFormat="1" ht="17" customHeight="1" spans="1:5">
      <c r="A80" s="11" t="s">
        <v>10</v>
      </c>
      <c r="B80" s="11" t="s">
        <v>73</v>
      </c>
      <c r="C80" s="11" t="s">
        <v>17</v>
      </c>
      <c r="D80" s="12" t="s">
        <v>75</v>
      </c>
      <c r="E80" s="13">
        <v>242.95</v>
      </c>
    </row>
    <row r="81" s="27" customFormat="1" ht="17" customHeight="1" spans="1:5">
      <c r="A81" s="11" t="s">
        <v>10</v>
      </c>
      <c r="B81" s="11" t="s">
        <v>73</v>
      </c>
      <c r="C81" s="11" t="s">
        <v>19</v>
      </c>
      <c r="D81" s="12" t="s">
        <v>76</v>
      </c>
      <c r="E81" s="13">
        <v>13.3</v>
      </c>
    </row>
    <row r="82" s="27" customFormat="1" ht="17" customHeight="1" spans="1:5">
      <c r="A82" s="11" t="s">
        <v>10</v>
      </c>
      <c r="B82" s="11" t="s">
        <v>73</v>
      </c>
      <c r="C82" s="11" t="s">
        <v>46</v>
      </c>
      <c r="D82" s="12" t="s">
        <v>77</v>
      </c>
      <c r="E82" s="13">
        <v>7.6</v>
      </c>
    </row>
    <row r="83" s="27" customFormat="1" ht="17" customHeight="1" spans="1:5">
      <c r="A83" s="5" t="s">
        <v>10</v>
      </c>
      <c r="B83" s="5" t="s">
        <v>78</v>
      </c>
      <c r="C83" s="5"/>
      <c r="D83" s="10" t="s">
        <v>79</v>
      </c>
      <c r="E83" s="9">
        <f>SUM(E84)</f>
        <v>40</v>
      </c>
    </row>
    <row r="84" s="27" customFormat="1" ht="17" customHeight="1" spans="1:5">
      <c r="A84" s="11" t="s">
        <v>10</v>
      </c>
      <c r="B84" s="11" t="s">
        <v>78</v>
      </c>
      <c r="C84" s="11" t="s">
        <v>15</v>
      </c>
      <c r="D84" s="12" t="s">
        <v>16</v>
      </c>
      <c r="E84" s="13">
        <v>40</v>
      </c>
    </row>
    <row r="85" s="27" customFormat="1" ht="17" customHeight="1" spans="1:5">
      <c r="A85" s="5" t="s">
        <v>10</v>
      </c>
      <c r="B85" s="5" t="s">
        <v>80</v>
      </c>
      <c r="C85" s="5"/>
      <c r="D85" s="10" t="s">
        <v>81</v>
      </c>
      <c r="E85" s="9">
        <f>SUM(E86:E88)</f>
        <v>594.22</v>
      </c>
    </row>
    <row r="86" s="27" customFormat="1" ht="17" customHeight="1" spans="1:5">
      <c r="A86" s="11" t="s">
        <v>10</v>
      </c>
      <c r="B86" s="11" t="s">
        <v>80</v>
      </c>
      <c r="C86" s="11" t="s">
        <v>12</v>
      </c>
      <c r="D86" s="12" t="s">
        <v>14</v>
      </c>
      <c r="E86" s="13">
        <v>358.96</v>
      </c>
    </row>
    <row r="87" s="27" customFormat="1" ht="17" customHeight="1" spans="1:5">
      <c r="A87" s="11" t="s">
        <v>10</v>
      </c>
      <c r="B87" s="11" t="s">
        <v>80</v>
      </c>
      <c r="C87" s="11" t="s">
        <v>15</v>
      </c>
      <c r="D87" s="12" t="s">
        <v>16</v>
      </c>
      <c r="E87" s="13">
        <v>204.06</v>
      </c>
    </row>
    <row r="88" s="27" customFormat="1" ht="17" customHeight="1" spans="1:5">
      <c r="A88" s="11" t="s">
        <v>10</v>
      </c>
      <c r="B88" s="11" t="s">
        <v>80</v>
      </c>
      <c r="C88" s="11" t="s">
        <v>46</v>
      </c>
      <c r="D88" s="12" t="s">
        <v>82</v>
      </c>
      <c r="E88" s="13">
        <v>31.2</v>
      </c>
    </row>
    <row r="89" s="27" customFormat="1" ht="17" customHeight="1" spans="1:5">
      <c r="A89" s="5" t="s">
        <v>10</v>
      </c>
      <c r="B89" s="5" t="s">
        <v>83</v>
      </c>
      <c r="C89" s="5"/>
      <c r="D89" s="10" t="s">
        <v>84</v>
      </c>
      <c r="E89" s="9">
        <f>SUM(E90:E96)</f>
        <v>10636.72</v>
      </c>
    </row>
    <row r="90" s="27" customFormat="1" ht="17" customHeight="1" spans="1:5">
      <c r="A90" s="11" t="s">
        <v>10</v>
      </c>
      <c r="B90" s="11" t="s">
        <v>83</v>
      </c>
      <c r="C90" s="11" t="s">
        <v>12</v>
      </c>
      <c r="D90" s="12" t="s">
        <v>14</v>
      </c>
      <c r="E90" s="13">
        <v>7374.85</v>
      </c>
    </row>
    <row r="91" s="27" customFormat="1" ht="17" customHeight="1" spans="1:5">
      <c r="A91" s="11" t="s">
        <v>10</v>
      </c>
      <c r="B91" s="11" t="s">
        <v>83</v>
      </c>
      <c r="C91" s="11" t="s">
        <v>15</v>
      </c>
      <c r="D91" s="12" t="s">
        <v>16</v>
      </c>
      <c r="E91" s="13">
        <v>265.64</v>
      </c>
    </row>
    <row r="92" s="27" customFormat="1" ht="17" customHeight="1" spans="1:5">
      <c r="A92" s="11" t="s">
        <v>10</v>
      </c>
      <c r="B92" s="11" t="s">
        <v>83</v>
      </c>
      <c r="C92" s="11" t="s">
        <v>17</v>
      </c>
      <c r="D92" s="12" t="s">
        <v>85</v>
      </c>
      <c r="E92" s="13">
        <v>23.09</v>
      </c>
    </row>
    <row r="93" s="27" customFormat="1" ht="17" customHeight="1" spans="1:5">
      <c r="A93" s="11" t="s">
        <v>10</v>
      </c>
      <c r="B93" s="11" t="s">
        <v>83</v>
      </c>
      <c r="C93" s="11" t="s">
        <v>19</v>
      </c>
      <c r="D93" s="12" t="s">
        <v>86</v>
      </c>
      <c r="E93" s="13">
        <v>421.89</v>
      </c>
    </row>
    <row r="94" s="27" customFormat="1" ht="17" customHeight="1" spans="1:5">
      <c r="A94" s="11" t="s">
        <v>10</v>
      </c>
      <c r="B94" s="11" t="s">
        <v>83</v>
      </c>
      <c r="C94" s="11" t="s">
        <v>87</v>
      </c>
      <c r="D94" s="12" t="s">
        <v>88</v>
      </c>
      <c r="E94" s="13">
        <v>122.6</v>
      </c>
    </row>
    <row r="95" s="27" customFormat="1" ht="17" customHeight="1" spans="1:5">
      <c r="A95" s="11" t="s">
        <v>10</v>
      </c>
      <c r="B95" s="11" t="s">
        <v>83</v>
      </c>
      <c r="C95" s="11" t="s">
        <v>89</v>
      </c>
      <c r="D95" s="12" t="s">
        <v>90</v>
      </c>
      <c r="E95" s="13">
        <v>23.09</v>
      </c>
    </row>
    <row r="96" s="27" customFormat="1" ht="17" customHeight="1" spans="1:5">
      <c r="A96" s="11" t="s">
        <v>10</v>
      </c>
      <c r="B96" s="11" t="s">
        <v>83</v>
      </c>
      <c r="C96" s="11" t="s">
        <v>29</v>
      </c>
      <c r="D96" s="12" t="s">
        <v>30</v>
      </c>
      <c r="E96" s="13">
        <v>2405.56</v>
      </c>
    </row>
    <row r="97" s="27" customFormat="1" ht="17" customHeight="1" spans="1:7">
      <c r="A97" s="5" t="s">
        <v>10</v>
      </c>
      <c r="B97" s="5" t="s">
        <v>91</v>
      </c>
      <c r="C97" s="5"/>
      <c r="D97" s="10" t="s">
        <v>92</v>
      </c>
      <c r="E97" s="9">
        <f>SUM(E98:E99)</f>
        <v>1586.04</v>
      </c>
    </row>
    <row r="98" s="27" customFormat="1" ht="17" customHeight="1" spans="1:7">
      <c r="A98" s="11" t="s">
        <v>10</v>
      </c>
      <c r="B98" s="11" t="s">
        <v>91</v>
      </c>
      <c r="C98" s="11" t="s">
        <v>12</v>
      </c>
      <c r="D98" s="12" t="s">
        <v>14</v>
      </c>
      <c r="E98" s="13">
        <v>466.44</v>
      </c>
    </row>
    <row r="99" s="27" customFormat="1" ht="17" customHeight="1" spans="1:7">
      <c r="A99" s="11" t="s">
        <v>10</v>
      </c>
      <c r="B99" s="11" t="s">
        <v>91</v>
      </c>
      <c r="C99" s="11" t="s">
        <v>15</v>
      </c>
      <c r="D99" s="12" t="s">
        <v>16</v>
      </c>
      <c r="E99" s="13">
        <v>1119.6</v>
      </c>
    </row>
    <row r="100" s="27" customFormat="1" ht="17" customHeight="1" spans="1:7">
      <c r="A100" s="5" t="s">
        <v>10</v>
      </c>
      <c r="B100" s="5" t="s">
        <v>93</v>
      </c>
      <c r="C100" s="5"/>
      <c r="D100" s="10" t="s">
        <v>94</v>
      </c>
      <c r="E100" s="9">
        <f>SUM(E101)</f>
        <v>540.37</v>
      </c>
    </row>
    <row r="101" s="27" customFormat="1" ht="17" customHeight="1" spans="1:7">
      <c r="A101" s="11" t="s">
        <v>10</v>
      </c>
      <c r="B101" s="11" t="s">
        <v>93</v>
      </c>
      <c r="C101" s="11" t="s">
        <v>17</v>
      </c>
      <c r="D101" s="12" t="s">
        <v>95</v>
      </c>
      <c r="E101" s="13">
        <v>540.37</v>
      </c>
    </row>
    <row r="102" s="27" customFormat="1" ht="17" customHeight="1" spans="1:7">
      <c r="A102" s="5" t="s">
        <v>10</v>
      </c>
      <c r="B102" s="5" t="s">
        <v>46</v>
      </c>
      <c r="C102" s="5"/>
      <c r="D102" s="10" t="s">
        <v>98</v>
      </c>
      <c r="E102" s="9">
        <f>SUM(E103)</f>
        <v>18025.9</v>
      </c>
    </row>
    <row r="103" s="27" customFormat="1" ht="17" customHeight="1" spans="1:7">
      <c r="A103" s="11" t="s">
        <v>10</v>
      </c>
      <c r="B103" s="11" t="s">
        <v>46</v>
      </c>
      <c r="C103" s="11" t="s">
        <v>46</v>
      </c>
      <c r="D103" s="12" t="s">
        <v>99</v>
      </c>
      <c r="E103" s="13">
        <v>18025.9</v>
      </c>
      <c r="G103" s="27">
        <v>10000</v>
      </c>
    </row>
    <row r="104" s="27" customFormat="1" ht="17" customHeight="1" spans="1:7">
      <c r="A104" s="5" t="s">
        <v>100</v>
      </c>
      <c r="B104" s="5"/>
      <c r="C104" s="5"/>
      <c r="D104" s="10" t="s">
        <v>101</v>
      </c>
      <c r="E104" s="9">
        <f>E105+E108</f>
        <v>5836.5</v>
      </c>
      <c r="F104" s="29">
        <v>5836.5</v>
      </c>
    </row>
    <row r="105" s="27" customFormat="1" ht="17" customHeight="1" spans="1:7">
      <c r="A105" s="5" t="s">
        <v>100</v>
      </c>
      <c r="B105" s="5" t="s">
        <v>38</v>
      </c>
      <c r="C105" s="5"/>
      <c r="D105" s="10" t="s">
        <v>102</v>
      </c>
      <c r="E105" s="9">
        <f>SUM(E106:E107)</f>
        <v>5195.5</v>
      </c>
    </row>
    <row r="106" s="27" customFormat="1" ht="17" customHeight="1" spans="1:7">
      <c r="A106" s="11" t="s">
        <v>100</v>
      </c>
      <c r="B106" s="11" t="s">
        <v>38</v>
      </c>
      <c r="C106" s="11" t="s">
        <v>25</v>
      </c>
      <c r="D106" s="12" t="s">
        <v>103</v>
      </c>
      <c r="E106" s="13">
        <v>695.5</v>
      </c>
    </row>
    <row r="107" s="27" customFormat="1" ht="17" customHeight="1" spans="1:7">
      <c r="A107" s="11" t="s">
        <v>100</v>
      </c>
      <c r="B107" s="11" t="s">
        <v>38</v>
      </c>
      <c r="C107" s="11" t="s">
        <v>46</v>
      </c>
      <c r="D107" s="12" t="s">
        <v>104</v>
      </c>
      <c r="E107" s="13">
        <v>4500</v>
      </c>
    </row>
    <row r="108" s="27" customFormat="1" ht="17" customHeight="1" spans="1:7">
      <c r="A108" s="5" t="s">
        <v>100</v>
      </c>
      <c r="B108" s="5" t="s">
        <v>46</v>
      </c>
      <c r="C108" s="5"/>
      <c r="D108" s="10" t="s">
        <v>105</v>
      </c>
      <c r="E108" s="9">
        <f>SUM(E109)</f>
        <v>641</v>
      </c>
    </row>
    <row r="109" s="27" customFormat="1" ht="17" customHeight="1" spans="1:7">
      <c r="A109" s="11" t="s">
        <v>100</v>
      </c>
      <c r="B109" s="11" t="s">
        <v>46</v>
      </c>
      <c r="C109" s="11" t="s">
        <v>46</v>
      </c>
      <c r="D109" s="12" t="s">
        <v>106</v>
      </c>
      <c r="E109" s="13">
        <v>641</v>
      </c>
    </row>
    <row r="110" s="27" customFormat="1" ht="17" customHeight="1" spans="1:7">
      <c r="A110" s="5" t="s">
        <v>107</v>
      </c>
      <c r="B110" s="5"/>
      <c r="C110" s="5"/>
      <c r="D110" s="10" t="s">
        <v>108</v>
      </c>
      <c r="E110" s="9">
        <f>E111+E116+E119+E127+E134</f>
        <v>80479.93</v>
      </c>
      <c r="F110" s="29">
        <v>80479.93</v>
      </c>
    </row>
    <row r="111" s="27" customFormat="1" ht="17" customHeight="1" spans="1:7">
      <c r="A111" s="5" t="s">
        <v>107</v>
      </c>
      <c r="B111" s="5" t="s">
        <v>15</v>
      </c>
      <c r="C111" s="5"/>
      <c r="D111" s="10" t="s">
        <v>109</v>
      </c>
      <c r="E111" s="9">
        <f>SUM(E112:E115)</f>
        <v>71833.9</v>
      </c>
    </row>
    <row r="112" s="27" customFormat="1" ht="17" customHeight="1" spans="1:7">
      <c r="A112" s="11" t="s">
        <v>107</v>
      </c>
      <c r="B112" s="11" t="s">
        <v>15</v>
      </c>
      <c r="C112" s="11" t="s">
        <v>12</v>
      </c>
      <c r="D112" s="12" t="s">
        <v>14</v>
      </c>
      <c r="E112" s="13">
        <v>65689.09</v>
      </c>
    </row>
    <row r="113" s="27" customFormat="1" ht="17" customHeight="1" spans="1:5">
      <c r="A113" s="11" t="s">
        <v>107</v>
      </c>
      <c r="B113" s="11" t="s">
        <v>15</v>
      </c>
      <c r="C113" s="11" t="s">
        <v>15</v>
      </c>
      <c r="D113" s="12" t="s">
        <v>16</v>
      </c>
      <c r="E113" s="13">
        <v>2023.4</v>
      </c>
    </row>
    <row r="114" s="27" customFormat="1" ht="17" customHeight="1" spans="1:5">
      <c r="A114" s="11" t="s">
        <v>107</v>
      </c>
      <c r="B114" s="11" t="s">
        <v>15</v>
      </c>
      <c r="C114" s="11" t="s">
        <v>110</v>
      </c>
      <c r="D114" s="12" t="s">
        <v>111</v>
      </c>
      <c r="E114" s="13">
        <v>1117.5</v>
      </c>
    </row>
    <row r="115" s="27" customFormat="1" ht="17" customHeight="1" spans="1:5">
      <c r="A115" s="11" t="s">
        <v>107</v>
      </c>
      <c r="B115" s="11" t="s">
        <v>15</v>
      </c>
      <c r="C115" s="11" t="s">
        <v>46</v>
      </c>
      <c r="D115" s="12" t="s">
        <v>112</v>
      </c>
      <c r="E115" s="13">
        <v>3003.91</v>
      </c>
    </row>
    <row r="116" s="27" customFormat="1" ht="17" customHeight="1" spans="1:5">
      <c r="A116" s="5" t="s">
        <v>107</v>
      </c>
      <c r="B116" s="5" t="s">
        <v>25</v>
      </c>
      <c r="C116" s="5"/>
      <c r="D116" s="10" t="s">
        <v>113</v>
      </c>
      <c r="E116" s="9">
        <f>SUM(E117:E118)</f>
        <v>348</v>
      </c>
    </row>
    <row r="117" s="27" customFormat="1" ht="17" customHeight="1" spans="1:5">
      <c r="A117" s="11" t="s">
        <v>107</v>
      </c>
      <c r="B117" s="11" t="s">
        <v>25</v>
      </c>
      <c r="C117" s="11" t="s">
        <v>15</v>
      </c>
      <c r="D117" s="12" t="s">
        <v>16</v>
      </c>
      <c r="E117" s="13">
        <v>8</v>
      </c>
    </row>
    <row r="118" s="27" customFormat="1" ht="17" customHeight="1" spans="1:5">
      <c r="A118" s="11" t="s">
        <v>107</v>
      </c>
      <c r="B118" s="11" t="s">
        <v>25</v>
      </c>
      <c r="C118" s="11" t="s">
        <v>46</v>
      </c>
      <c r="D118" s="12" t="s">
        <v>114</v>
      </c>
      <c r="E118" s="13">
        <v>340</v>
      </c>
    </row>
    <row r="119" s="27" customFormat="1" ht="17" customHeight="1" spans="1:5">
      <c r="A119" s="5" t="s">
        <v>107</v>
      </c>
      <c r="B119" s="5" t="s">
        <v>38</v>
      </c>
      <c r="C119" s="5"/>
      <c r="D119" s="10" t="s">
        <v>115</v>
      </c>
      <c r="E119" s="9">
        <f>SUM(E120:E126)</f>
        <v>4234.59</v>
      </c>
    </row>
    <row r="120" s="27" customFormat="1" ht="17" customHeight="1" spans="1:5">
      <c r="A120" s="11" t="s">
        <v>107</v>
      </c>
      <c r="B120" s="11" t="s">
        <v>38</v>
      </c>
      <c r="C120" s="11" t="s">
        <v>12</v>
      </c>
      <c r="D120" s="12" t="s">
        <v>14</v>
      </c>
      <c r="E120" s="13">
        <v>3581.49</v>
      </c>
    </row>
    <row r="121" s="27" customFormat="1" ht="17" customHeight="1" spans="1:5">
      <c r="A121" s="11" t="s">
        <v>107</v>
      </c>
      <c r="B121" s="11" t="s">
        <v>38</v>
      </c>
      <c r="C121" s="11" t="s">
        <v>15</v>
      </c>
      <c r="D121" s="12" t="s">
        <v>16</v>
      </c>
      <c r="E121" s="13">
        <v>272</v>
      </c>
    </row>
    <row r="122" s="27" customFormat="1" ht="17" customHeight="1" spans="1:5">
      <c r="A122" s="11" t="s">
        <v>107</v>
      </c>
      <c r="B122" s="11" t="s">
        <v>38</v>
      </c>
      <c r="C122" s="11" t="s">
        <v>17</v>
      </c>
      <c r="D122" s="12" t="s">
        <v>116</v>
      </c>
      <c r="E122" s="13">
        <v>70.7</v>
      </c>
    </row>
    <row r="123" s="27" customFormat="1" ht="17" customHeight="1" spans="1:5">
      <c r="A123" s="11" t="s">
        <v>107</v>
      </c>
      <c r="B123" s="11" t="s">
        <v>38</v>
      </c>
      <c r="C123" s="11" t="s">
        <v>19</v>
      </c>
      <c r="D123" s="12" t="s">
        <v>117</v>
      </c>
      <c r="E123" s="13">
        <v>164.4</v>
      </c>
    </row>
    <row r="124" s="27" customFormat="1" ht="17" customHeight="1" spans="1:5">
      <c r="A124" s="11" t="s">
        <v>107</v>
      </c>
      <c r="B124" s="11" t="s">
        <v>38</v>
      </c>
      <c r="C124" s="11" t="s">
        <v>35</v>
      </c>
      <c r="D124" s="12" t="s">
        <v>118</v>
      </c>
      <c r="E124" s="13">
        <v>16</v>
      </c>
    </row>
    <row r="125" s="27" customFormat="1" ht="17" customHeight="1" spans="1:5">
      <c r="A125" s="11" t="s">
        <v>107</v>
      </c>
      <c r="B125" s="11" t="s">
        <v>38</v>
      </c>
      <c r="C125" s="11" t="s">
        <v>21</v>
      </c>
      <c r="D125" s="12" t="s">
        <v>119</v>
      </c>
      <c r="E125" s="13">
        <v>48</v>
      </c>
    </row>
    <row r="126" s="27" customFormat="1" ht="17" customHeight="1" spans="1:5">
      <c r="A126" s="11" t="s">
        <v>107</v>
      </c>
      <c r="B126" s="11" t="s">
        <v>38</v>
      </c>
      <c r="C126" s="11" t="s">
        <v>120</v>
      </c>
      <c r="D126" s="12" t="s">
        <v>121</v>
      </c>
      <c r="E126" s="13">
        <v>82</v>
      </c>
    </row>
    <row r="127" s="27" customFormat="1" ht="17" customHeight="1" spans="1:5">
      <c r="A127" s="5" t="s">
        <v>107</v>
      </c>
      <c r="B127" s="5" t="s">
        <v>21</v>
      </c>
      <c r="C127" s="5"/>
      <c r="D127" s="10" t="s">
        <v>122</v>
      </c>
      <c r="E127" s="9">
        <f>SUM(E128:E133)</f>
        <v>4044.44</v>
      </c>
    </row>
    <row r="128" s="27" customFormat="1" ht="17" customHeight="1" spans="1:5">
      <c r="A128" s="11" t="s">
        <v>107</v>
      </c>
      <c r="B128" s="11" t="s">
        <v>21</v>
      </c>
      <c r="C128" s="11" t="s">
        <v>12</v>
      </c>
      <c r="D128" s="12" t="s">
        <v>14</v>
      </c>
      <c r="E128" s="13">
        <v>3375.34</v>
      </c>
    </row>
    <row r="129" s="27" customFormat="1" ht="17" customHeight="1" spans="1:6">
      <c r="A129" s="11" t="s">
        <v>107</v>
      </c>
      <c r="B129" s="11" t="s">
        <v>21</v>
      </c>
      <c r="C129" s="11" t="s">
        <v>15</v>
      </c>
      <c r="D129" s="12" t="s">
        <v>16</v>
      </c>
      <c r="E129" s="13">
        <v>313.28</v>
      </c>
    </row>
    <row r="130" s="27" customFormat="1" ht="17" customHeight="1" spans="1:6">
      <c r="A130" s="11" t="s">
        <v>107</v>
      </c>
      <c r="B130" s="11" t="s">
        <v>21</v>
      </c>
      <c r="C130" s="11" t="s">
        <v>17</v>
      </c>
      <c r="D130" s="12" t="s">
        <v>123</v>
      </c>
      <c r="E130" s="13">
        <v>270.18</v>
      </c>
    </row>
    <row r="131" s="27" customFormat="1" ht="17" customHeight="1" spans="1:6">
      <c r="A131" s="11" t="s">
        <v>107</v>
      </c>
      <c r="B131" s="11" t="s">
        <v>21</v>
      </c>
      <c r="C131" s="11" t="s">
        <v>19</v>
      </c>
      <c r="D131" s="12" t="s">
        <v>124</v>
      </c>
      <c r="E131" s="13">
        <v>30.64</v>
      </c>
    </row>
    <row r="132" s="27" customFormat="1" ht="17" customHeight="1" spans="1:6">
      <c r="A132" s="11" t="s">
        <v>107</v>
      </c>
      <c r="B132" s="11" t="s">
        <v>21</v>
      </c>
      <c r="C132" s="11" t="s">
        <v>38</v>
      </c>
      <c r="D132" s="12" t="s">
        <v>125</v>
      </c>
      <c r="E132" s="13">
        <v>10</v>
      </c>
    </row>
    <row r="133" s="27" customFormat="1" ht="17" customHeight="1" spans="1:6">
      <c r="A133" s="11" t="s">
        <v>107</v>
      </c>
      <c r="B133" s="11" t="s">
        <v>21</v>
      </c>
      <c r="C133" s="11" t="s">
        <v>46</v>
      </c>
      <c r="D133" s="12" t="s">
        <v>126</v>
      </c>
      <c r="E133" s="13">
        <v>45</v>
      </c>
    </row>
    <row r="134" s="27" customFormat="1" ht="17" customHeight="1" spans="1:6">
      <c r="A134" s="5" t="s">
        <v>107</v>
      </c>
      <c r="B134" s="5" t="s">
        <v>46</v>
      </c>
      <c r="C134" s="5"/>
      <c r="D134" s="10" t="s">
        <v>127</v>
      </c>
      <c r="E134" s="9">
        <f>SUM(E135)</f>
        <v>19</v>
      </c>
    </row>
    <row r="135" s="27" customFormat="1" ht="17" customHeight="1" spans="1:6">
      <c r="A135" s="11" t="s">
        <v>107</v>
      </c>
      <c r="B135" s="11" t="s">
        <v>46</v>
      </c>
      <c r="C135" s="11" t="s">
        <v>15</v>
      </c>
      <c r="D135" s="12" t="s">
        <v>128</v>
      </c>
      <c r="E135" s="13">
        <v>19</v>
      </c>
    </row>
    <row r="136" s="27" customFormat="1" ht="17" customHeight="1" spans="1:6">
      <c r="A136" s="5" t="s">
        <v>129</v>
      </c>
      <c r="B136" s="5"/>
      <c r="C136" s="5"/>
      <c r="D136" s="10" t="s">
        <v>130</v>
      </c>
      <c r="E136" s="9">
        <f>E137+E140+E147+E150+E152+E155+E157+E159</f>
        <v>176039.67</v>
      </c>
      <c r="F136" s="29">
        <v>176039.67</v>
      </c>
    </row>
    <row r="137" s="27" customFormat="1" ht="17" customHeight="1" spans="1:6">
      <c r="A137" s="5" t="s">
        <v>129</v>
      </c>
      <c r="B137" s="5" t="s">
        <v>12</v>
      </c>
      <c r="C137" s="5"/>
      <c r="D137" s="10" t="s">
        <v>131</v>
      </c>
      <c r="E137" s="9">
        <f>SUM(E138:E139)</f>
        <v>5277.51</v>
      </c>
    </row>
    <row r="138" s="27" customFormat="1" ht="17" customHeight="1" spans="1:6">
      <c r="A138" s="11" t="s">
        <v>129</v>
      </c>
      <c r="B138" s="11" t="s">
        <v>12</v>
      </c>
      <c r="C138" s="11" t="s">
        <v>12</v>
      </c>
      <c r="D138" s="12" t="s">
        <v>14</v>
      </c>
      <c r="E138" s="13">
        <v>2136.57</v>
      </c>
    </row>
    <row r="139" s="27" customFormat="1" ht="17" customHeight="1" spans="1:6">
      <c r="A139" s="11" t="s">
        <v>129</v>
      </c>
      <c r="B139" s="11" t="s">
        <v>12</v>
      </c>
      <c r="C139" s="11" t="s">
        <v>46</v>
      </c>
      <c r="D139" s="12" t="s">
        <v>132</v>
      </c>
      <c r="E139" s="13">
        <v>3140.94</v>
      </c>
    </row>
    <row r="140" s="27" customFormat="1" ht="17" customHeight="1" spans="1:6">
      <c r="A140" s="5" t="s">
        <v>129</v>
      </c>
      <c r="B140" s="5" t="s">
        <v>15</v>
      </c>
      <c r="C140" s="5"/>
      <c r="D140" s="10" t="s">
        <v>133</v>
      </c>
      <c r="E140" s="9">
        <f>SUM(E141:E146)</f>
        <v>94029.35</v>
      </c>
    </row>
    <row r="141" s="27" customFormat="1" ht="17" customHeight="1" spans="1:6">
      <c r="A141" s="11" t="s">
        <v>129</v>
      </c>
      <c r="B141" s="11" t="s">
        <v>15</v>
      </c>
      <c r="C141" s="11" t="s">
        <v>12</v>
      </c>
      <c r="D141" s="12" t="s">
        <v>134</v>
      </c>
      <c r="E141" s="13">
        <v>4303.81</v>
      </c>
    </row>
    <row r="142" s="27" customFormat="1" ht="17" customHeight="1" spans="1:6">
      <c r="A142" s="11" t="s">
        <v>129</v>
      </c>
      <c r="B142" s="11" t="s">
        <v>15</v>
      </c>
      <c r="C142" s="11" t="s">
        <v>15</v>
      </c>
      <c r="D142" s="12" t="s">
        <v>135</v>
      </c>
      <c r="E142" s="13">
        <v>5983.54</v>
      </c>
    </row>
    <row r="143" s="27" customFormat="1" ht="17" customHeight="1" spans="1:6">
      <c r="A143" s="11" t="s">
        <v>129</v>
      </c>
      <c r="B143" s="11" t="s">
        <v>15</v>
      </c>
      <c r="C143" s="11" t="s">
        <v>25</v>
      </c>
      <c r="D143" s="12" t="s">
        <v>136</v>
      </c>
      <c r="E143" s="13">
        <v>32413.47</v>
      </c>
    </row>
    <row r="144" s="27" customFormat="1" ht="17" customHeight="1" spans="1:6">
      <c r="A144" s="11" t="s">
        <v>129</v>
      </c>
      <c r="B144" s="11" t="s">
        <v>15</v>
      </c>
      <c r="C144" s="11" t="s">
        <v>17</v>
      </c>
      <c r="D144" s="12" t="s">
        <v>137</v>
      </c>
      <c r="E144" s="13">
        <v>44910.13</v>
      </c>
    </row>
    <row r="145" s="27" customFormat="1" ht="17" customHeight="1" spans="1:5">
      <c r="A145" s="11" t="s">
        <v>129</v>
      </c>
      <c r="B145" s="11" t="s">
        <v>15</v>
      </c>
      <c r="C145" s="11" t="s">
        <v>19</v>
      </c>
      <c r="D145" s="12" t="s">
        <v>138</v>
      </c>
      <c r="E145" s="13">
        <v>919</v>
      </c>
    </row>
    <row r="146" s="27" customFormat="1" ht="17" customHeight="1" spans="1:5">
      <c r="A146" s="11" t="s">
        <v>129</v>
      </c>
      <c r="B146" s="11" t="s">
        <v>15</v>
      </c>
      <c r="C146" s="11" t="s">
        <v>46</v>
      </c>
      <c r="D146" s="12" t="s">
        <v>139</v>
      </c>
      <c r="E146" s="13">
        <v>5499.4</v>
      </c>
    </row>
    <row r="147" s="27" customFormat="1" ht="17" customHeight="1" spans="1:5">
      <c r="A147" s="5" t="s">
        <v>129</v>
      </c>
      <c r="B147" s="5" t="s">
        <v>25</v>
      </c>
      <c r="C147" s="5"/>
      <c r="D147" s="10" t="s">
        <v>140</v>
      </c>
      <c r="E147" s="9">
        <f>SUM(E148:E149)</f>
        <v>45874.31</v>
      </c>
    </row>
    <row r="148" s="27" customFormat="1" ht="17" customHeight="1" spans="1:5">
      <c r="A148" s="11" t="s">
        <v>129</v>
      </c>
      <c r="B148" s="11" t="s">
        <v>25</v>
      </c>
      <c r="C148" s="11" t="s">
        <v>15</v>
      </c>
      <c r="D148" s="12" t="s">
        <v>141</v>
      </c>
      <c r="E148" s="13">
        <v>6243.47</v>
      </c>
    </row>
    <row r="149" s="27" customFormat="1" ht="17" customHeight="1" spans="1:5">
      <c r="A149" s="11" t="s">
        <v>129</v>
      </c>
      <c r="B149" s="11" t="s">
        <v>25</v>
      </c>
      <c r="C149" s="11" t="s">
        <v>19</v>
      </c>
      <c r="D149" s="12" t="s">
        <v>142</v>
      </c>
      <c r="E149" s="13">
        <v>39630.84</v>
      </c>
    </row>
    <row r="150" s="27" customFormat="1" ht="17" customHeight="1" spans="1:5">
      <c r="A150" s="5" t="s">
        <v>129</v>
      </c>
      <c r="B150" s="5" t="s">
        <v>17</v>
      </c>
      <c r="C150" s="5"/>
      <c r="D150" s="10" t="s">
        <v>143</v>
      </c>
      <c r="E150" s="9">
        <f>SUM(E151)</f>
        <v>2062.52</v>
      </c>
    </row>
    <row r="151" s="27" customFormat="1" ht="17" customHeight="1" spans="1:5">
      <c r="A151" s="11" t="s">
        <v>129</v>
      </c>
      <c r="B151" s="11" t="s">
        <v>17</v>
      </c>
      <c r="C151" s="11" t="s">
        <v>17</v>
      </c>
      <c r="D151" s="12" t="s">
        <v>144</v>
      </c>
      <c r="E151" s="13">
        <v>2062.52</v>
      </c>
    </row>
    <row r="152" s="27" customFormat="1" ht="17" customHeight="1" spans="1:5">
      <c r="A152" s="5" t="s">
        <v>129</v>
      </c>
      <c r="B152" s="5" t="s">
        <v>35</v>
      </c>
      <c r="C152" s="5"/>
      <c r="D152" s="10" t="s">
        <v>145</v>
      </c>
      <c r="E152" s="9">
        <f>SUM(E153:E154)</f>
        <v>2927.73</v>
      </c>
    </row>
    <row r="153" s="27" customFormat="1" ht="17" customHeight="1" spans="1:5">
      <c r="A153" s="11" t="s">
        <v>129</v>
      </c>
      <c r="B153" s="11" t="s">
        <v>35</v>
      </c>
      <c r="C153" s="11" t="s">
        <v>12</v>
      </c>
      <c r="D153" s="12" t="s">
        <v>146</v>
      </c>
      <c r="E153" s="13">
        <v>2138.4</v>
      </c>
    </row>
    <row r="154" s="27" customFormat="1" ht="17" customHeight="1" spans="1:5">
      <c r="A154" s="11" t="s">
        <v>129</v>
      </c>
      <c r="B154" s="11" t="s">
        <v>35</v>
      </c>
      <c r="C154" s="11" t="s">
        <v>15</v>
      </c>
      <c r="D154" s="12" t="s">
        <v>147</v>
      </c>
      <c r="E154" s="13">
        <v>789.33</v>
      </c>
    </row>
    <row r="155" s="27" customFormat="1" ht="17" customHeight="1" spans="1:5">
      <c r="A155" s="5" t="s">
        <v>129</v>
      </c>
      <c r="B155" s="5" t="s">
        <v>21</v>
      </c>
      <c r="C155" s="5"/>
      <c r="D155" s="10" t="s">
        <v>148</v>
      </c>
      <c r="E155" s="9">
        <f t="shared" ref="E155:E159" si="0">SUM(E156)</f>
        <v>2290.42</v>
      </c>
    </row>
    <row r="156" s="27" customFormat="1" ht="17" customHeight="1" spans="1:5">
      <c r="A156" s="11" t="s">
        <v>129</v>
      </c>
      <c r="B156" s="11" t="s">
        <v>21</v>
      </c>
      <c r="C156" s="11" t="s">
        <v>15</v>
      </c>
      <c r="D156" s="12" t="s">
        <v>149</v>
      </c>
      <c r="E156" s="13">
        <v>2290.42</v>
      </c>
    </row>
    <row r="157" s="27" customFormat="1" ht="17" customHeight="1" spans="1:5">
      <c r="A157" s="5" t="s">
        <v>129</v>
      </c>
      <c r="B157" s="5" t="s">
        <v>150</v>
      </c>
      <c r="C157" s="5"/>
      <c r="D157" s="10" t="s">
        <v>151</v>
      </c>
      <c r="E157" s="9">
        <f t="shared" si="0"/>
        <v>6451</v>
      </c>
    </row>
    <row r="158" s="27" customFormat="1" ht="17" customHeight="1" spans="1:5">
      <c r="A158" s="11" t="s">
        <v>129</v>
      </c>
      <c r="B158" s="11" t="s">
        <v>150</v>
      </c>
      <c r="C158" s="11" t="s">
        <v>46</v>
      </c>
      <c r="D158" s="12" t="s">
        <v>152</v>
      </c>
      <c r="E158" s="13">
        <v>6451</v>
      </c>
    </row>
    <row r="159" s="27" customFormat="1" ht="17" customHeight="1" spans="1:5">
      <c r="A159" s="5" t="s">
        <v>129</v>
      </c>
      <c r="B159" s="5" t="s">
        <v>46</v>
      </c>
      <c r="C159" s="5"/>
      <c r="D159" s="10" t="s">
        <v>153</v>
      </c>
      <c r="E159" s="9">
        <f t="shared" si="0"/>
        <v>17126.83</v>
      </c>
    </row>
    <row r="160" s="27" customFormat="1" ht="17" customHeight="1" spans="1:5">
      <c r="A160" s="11" t="s">
        <v>129</v>
      </c>
      <c r="B160" s="11" t="s">
        <v>46</v>
      </c>
      <c r="C160" s="11" t="s">
        <v>46</v>
      </c>
      <c r="D160" s="12" t="s">
        <v>154</v>
      </c>
      <c r="E160" s="13">
        <v>17126.83</v>
      </c>
    </row>
    <row r="161" s="27" customFormat="1" ht="17" customHeight="1" spans="1:7">
      <c r="A161" s="5" t="s">
        <v>155</v>
      </c>
      <c r="B161" s="5"/>
      <c r="C161" s="5"/>
      <c r="D161" s="10" t="s">
        <v>156</v>
      </c>
      <c r="E161" s="9">
        <f>E162+E165+E168+E173+E175</f>
        <v>54136.02</v>
      </c>
      <c r="F161" s="29">
        <v>54136.02</v>
      </c>
    </row>
    <row r="162" s="27" customFormat="1" ht="17" customHeight="1" spans="1:7">
      <c r="A162" s="5" t="s">
        <v>155</v>
      </c>
      <c r="B162" s="5" t="s">
        <v>12</v>
      </c>
      <c r="C162" s="5"/>
      <c r="D162" s="10" t="s">
        <v>157</v>
      </c>
      <c r="E162" s="9">
        <f>SUM(E163:E164)</f>
        <v>9420.93</v>
      </c>
    </row>
    <row r="163" s="27" customFormat="1" ht="17" customHeight="1" spans="1:7">
      <c r="A163" s="11" t="s">
        <v>155</v>
      </c>
      <c r="B163" s="11" t="s">
        <v>12</v>
      </c>
      <c r="C163" s="11" t="s">
        <v>12</v>
      </c>
      <c r="D163" s="12" t="s">
        <v>14</v>
      </c>
      <c r="E163" s="13">
        <v>977.73</v>
      </c>
    </row>
    <row r="164" s="27" customFormat="1" ht="17" customHeight="1" spans="1:7">
      <c r="A164" s="11" t="s">
        <v>155</v>
      </c>
      <c r="B164" s="11" t="s">
        <v>12</v>
      </c>
      <c r="C164" s="11" t="s">
        <v>46</v>
      </c>
      <c r="D164" s="12" t="s">
        <v>158</v>
      </c>
      <c r="E164" s="13">
        <v>8443.2</v>
      </c>
    </row>
    <row r="165" s="27" customFormat="1" ht="17" customHeight="1" spans="1:7">
      <c r="A165" s="5" t="s">
        <v>155</v>
      </c>
      <c r="B165" s="5" t="s">
        <v>38</v>
      </c>
      <c r="C165" s="5"/>
      <c r="D165" s="10" t="s">
        <v>159</v>
      </c>
      <c r="E165" s="9">
        <f>SUM(E166:E167)</f>
        <v>308.66</v>
      </c>
    </row>
    <row r="166" s="27" customFormat="1" ht="17" customHeight="1" spans="1:7">
      <c r="A166" s="11" t="s">
        <v>155</v>
      </c>
      <c r="B166" s="11" t="s">
        <v>38</v>
      </c>
      <c r="C166" s="11" t="s">
        <v>12</v>
      </c>
      <c r="D166" s="12" t="s">
        <v>160</v>
      </c>
      <c r="E166" s="13">
        <v>222.66</v>
      </c>
    </row>
    <row r="167" s="27" customFormat="1" ht="17" customHeight="1" spans="1:7">
      <c r="A167" s="11" t="s">
        <v>155</v>
      </c>
      <c r="B167" s="11" t="s">
        <v>38</v>
      </c>
      <c r="C167" s="11" t="s">
        <v>15</v>
      </c>
      <c r="D167" s="12" t="s">
        <v>161</v>
      </c>
      <c r="E167" s="13">
        <v>86</v>
      </c>
    </row>
    <row r="168" s="27" customFormat="1" ht="17" customHeight="1" spans="1:7">
      <c r="A168" s="5" t="s">
        <v>155</v>
      </c>
      <c r="B168" s="5" t="s">
        <v>35</v>
      </c>
      <c r="C168" s="5"/>
      <c r="D168" s="10" t="s">
        <v>162</v>
      </c>
      <c r="E168" s="9">
        <f>SUM(E169:E172)</f>
        <v>834.43</v>
      </c>
    </row>
    <row r="169" s="27" customFormat="1" ht="17" customHeight="1" spans="1:7">
      <c r="A169" s="11" t="s">
        <v>155</v>
      </c>
      <c r="B169" s="11" t="s">
        <v>35</v>
      </c>
      <c r="C169" s="11" t="s">
        <v>12</v>
      </c>
      <c r="D169" s="12" t="s">
        <v>163</v>
      </c>
      <c r="E169" s="13">
        <v>320.96</v>
      </c>
    </row>
    <row r="170" s="27" customFormat="1" ht="17" customHeight="1" spans="1:7">
      <c r="A170" s="11" t="s">
        <v>155</v>
      </c>
      <c r="B170" s="11" t="s">
        <v>35</v>
      </c>
      <c r="C170" s="11" t="s">
        <v>15</v>
      </c>
      <c r="D170" s="12" t="s">
        <v>164</v>
      </c>
      <c r="E170" s="13">
        <v>226.85</v>
      </c>
    </row>
    <row r="171" s="27" customFormat="1" ht="17" customHeight="1" spans="1:7">
      <c r="A171" s="11" t="s">
        <v>155</v>
      </c>
      <c r="B171" s="11" t="s">
        <v>35</v>
      </c>
      <c r="C171" s="11" t="s">
        <v>19</v>
      </c>
      <c r="D171" s="12" t="s">
        <v>165</v>
      </c>
      <c r="E171" s="13">
        <v>206.62</v>
      </c>
    </row>
    <row r="172" s="27" customFormat="1" ht="17" customHeight="1" spans="1:7">
      <c r="A172" s="11" t="s">
        <v>155</v>
      </c>
      <c r="B172" s="11" t="s">
        <v>35</v>
      </c>
      <c r="C172" s="11" t="s">
        <v>46</v>
      </c>
      <c r="D172" s="12" t="s">
        <v>166</v>
      </c>
      <c r="E172" s="13">
        <v>80</v>
      </c>
    </row>
    <row r="173" s="27" customFormat="1" ht="17" customHeight="1" spans="1:7">
      <c r="A173" s="5" t="s">
        <v>155</v>
      </c>
      <c r="B173" s="5" t="s">
        <v>150</v>
      </c>
      <c r="C173" s="5"/>
      <c r="D173" s="10" t="s">
        <v>167</v>
      </c>
      <c r="E173" s="9">
        <f>SUM(E174)</f>
        <v>2000</v>
      </c>
    </row>
    <row r="174" s="27" customFormat="1" ht="17" customHeight="1" spans="1:7">
      <c r="A174" s="11" t="s">
        <v>155</v>
      </c>
      <c r="B174" s="11" t="s">
        <v>150</v>
      </c>
      <c r="C174" s="11" t="s">
        <v>46</v>
      </c>
      <c r="D174" s="12" t="s">
        <v>168</v>
      </c>
      <c r="E174" s="13">
        <v>2000</v>
      </c>
    </row>
    <row r="175" s="27" customFormat="1" ht="17" customHeight="1" spans="1:7">
      <c r="A175" s="5" t="s">
        <v>155</v>
      </c>
      <c r="B175" s="5" t="s">
        <v>46</v>
      </c>
      <c r="C175" s="5"/>
      <c r="D175" s="10" t="s">
        <v>169</v>
      </c>
      <c r="E175" s="9">
        <f>SUM(E176)</f>
        <v>41572</v>
      </c>
    </row>
    <row r="176" s="27" customFormat="1" ht="17" customHeight="1" spans="1:7">
      <c r="A176" s="11" t="s">
        <v>155</v>
      </c>
      <c r="B176" s="11" t="s">
        <v>46</v>
      </c>
      <c r="C176" s="11" t="s">
        <v>46</v>
      </c>
      <c r="D176" s="12" t="s">
        <v>170</v>
      </c>
      <c r="E176" s="13">
        <v>41572</v>
      </c>
      <c r="G176" s="27">
        <v>20000</v>
      </c>
    </row>
    <row r="177" s="27" customFormat="1" ht="17" customHeight="1" spans="1:6">
      <c r="A177" s="5" t="s">
        <v>171</v>
      </c>
      <c r="B177" s="5"/>
      <c r="C177" s="5"/>
      <c r="D177" s="10" t="s">
        <v>172</v>
      </c>
      <c r="E177" s="9">
        <f>E178+E188+E191+E195+E197+E201</f>
        <v>50363.95</v>
      </c>
      <c r="F177" s="29">
        <v>50363.95</v>
      </c>
    </row>
    <row r="178" s="27" customFormat="1" ht="17" customHeight="1" spans="1:6">
      <c r="A178" s="5" t="s">
        <v>171</v>
      </c>
      <c r="B178" s="5" t="s">
        <v>12</v>
      </c>
      <c r="C178" s="5"/>
      <c r="D178" s="10" t="s">
        <v>173</v>
      </c>
      <c r="E178" s="9">
        <f>SUM(E179:E187)</f>
        <v>32444.12</v>
      </c>
    </row>
    <row r="179" s="27" customFormat="1" ht="17" customHeight="1" spans="1:6">
      <c r="A179" s="11" t="s">
        <v>171</v>
      </c>
      <c r="B179" s="11" t="s">
        <v>12</v>
      </c>
      <c r="C179" s="11" t="s">
        <v>12</v>
      </c>
      <c r="D179" s="12" t="s">
        <v>14</v>
      </c>
      <c r="E179" s="13">
        <v>1780.99</v>
      </c>
    </row>
    <row r="180" s="27" customFormat="1" ht="17" customHeight="1" spans="1:6">
      <c r="A180" s="11" t="s">
        <v>171</v>
      </c>
      <c r="B180" s="11" t="s">
        <v>12</v>
      </c>
      <c r="C180" s="11" t="s">
        <v>17</v>
      </c>
      <c r="D180" s="12" t="s">
        <v>174</v>
      </c>
      <c r="E180" s="13">
        <v>907.29</v>
      </c>
    </row>
    <row r="181" s="27" customFormat="1" ht="17" customHeight="1" spans="1:6">
      <c r="A181" s="11" t="s">
        <v>171</v>
      </c>
      <c r="B181" s="11" t="s">
        <v>12</v>
      </c>
      <c r="C181" s="11" t="s">
        <v>19</v>
      </c>
      <c r="D181" s="12" t="s">
        <v>175</v>
      </c>
      <c r="E181" s="13">
        <v>127.23</v>
      </c>
    </row>
    <row r="182" s="27" customFormat="1" ht="17" customHeight="1" spans="1:6">
      <c r="A182" s="11" t="s">
        <v>171</v>
      </c>
      <c r="B182" s="11" t="s">
        <v>12</v>
      </c>
      <c r="C182" s="11" t="s">
        <v>35</v>
      </c>
      <c r="D182" s="12" t="s">
        <v>176</v>
      </c>
      <c r="E182" s="13">
        <v>1868.12</v>
      </c>
    </row>
    <row r="183" s="27" customFormat="1" ht="17" customHeight="1" spans="1:6">
      <c r="A183" s="11" t="s">
        <v>171</v>
      </c>
      <c r="B183" s="11" t="s">
        <v>12</v>
      </c>
      <c r="C183" s="11" t="s">
        <v>21</v>
      </c>
      <c r="D183" s="12" t="s">
        <v>177</v>
      </c>
      <c r="E183" s="13">
        <v>47.2</v>
      </c>
    </row>
    <row r="184" s="27" customFormat="1" ht="17" customHeight="1" spans="1:6">
      <c r="A184" s="11" t="s">
        <v>171</v>
      </c>
      <c r="B184" s="11" t="s">
        <v>12</v>
      </c>
      <c r="C184" s="11" t="s">
        <v>150</v>
      </c>
      <c r="D184" s="12" t="s">
        <v>178</v>
      </c>
      <c r="E184" s="13">
        <v>632.68</v>
      </c>
    </row>
    <row r="185" s="27" customFormat="1" ht="17" customHeight="1" spans="1:6">
      <c r="A185" s="11" t="s">
        <v>171</v>
      </c>
      <c r="B185" s="11" t="s">
        <v>12</v>
      </c>
      <c r="C185" s="11" t="s">
        <v>42</v>
      </c>
      <c r="D185" s="12" t="s">
        <v>179</v>
      </c>
      <c r="E185" s="13">
        <v>247.44</v>
      </c>
    </row>
    <row r="186" s="27" customFormat="1" ht="17" customHeight="1" spans="1:6">
      <c r="A186" s="11" t="s">
        <v>171</v>
      </c>
      <c r="B186" s="11" t="s">
        <v>12</v>
      </c>
      <c r="C186" s="11" t="s">
        <v>120</v>
      </c>
      <c r="D186" s="12" t="s">
        <v>180</v>
      </c>
      <c r="E186" s="13">
        <v>15.2</v>
      </c>
    </row>
    <row r="187" s="27" customFormat="1" ht="17" customHeight="1" spans="1:6">
      <c r="A187" s="11" t="s">
        <v>171</v>
      </c>
      <c r="B187" s="11" t="s">
        <v>12</v>
      </c>
      <c r="C187" s="11" t="s">
        <v>46</v>
      </c>
      <c r="D187" s="12" t="s">
        <v>181</v>
      </c>
      <c r="E187" s="13">
        <v>26817.97</v>
      </c>
    </row>
    <row r="188" s="27" customFormat="1" ht="17" customHeight="1" spans="1:6">
      <c r="A188" s="5" t="s">
        <v>171</v>
      </c>
      <c r="B188" s="5" t="s">
        <v>15</v>
      </c>
      <c r="C188" s="5"/>
      <c r="D188" s="10" t="s">
        <v>182</v>
      </c>
      <c r="E188" s="9">
        <f>SUM(E189:E190)</f>
        <v>841.03</v>
      </c>
    </row>
    <row r="189" s="27" customFormat="1" ht="17" customHeight="1" spans="1:6">
      <c r="A189" s="11" t="s">
        <v>171</v>
      </c>
      <c r="B189" s="11" t="s">
        <v>15</v>
      </c>
      <c r="C189" s="11" t="s">
        <v>17</v>
      </c>
      <c r="D189" s="12" t="s">
        <v>183</v>
      </c>
      <c r="E189" s="13">
        <v>235.76</v>
      </c>
    </row>
    <row r="190" s="27" customFormat="1" ht="17" customHeight="1" spans="1:6">
      <c r="A190" s="11" t="s">
        <v>171</v>
      </c>
      <c r="B190" s="11" t="s">
        <v>15</v>
      </c>
      <c r="C190" s="11" t="s">
        <v>19</v>
      </c>
      <c r="D190" s="12" t="s">
        <v>184</v>
      </c>
      <c r="E190" s="13">
        <v>605.27</v>
      </c>
    </row>
    <row r="191" s="27" customFormat="1" ht="17" customHeight="1" spans="1:6">
      <c r="A191" s="5" t="s">
        <v>171</v>
      </c>
      <c r="B191" s="5" t="s">
        <v>25</v>
      </c>
      <c r="C191" s="5"/>
      <c r="D191" s="10" t="s">
        <v>185</v>
      </c>
      <c r="E191" s="9">
        <f>SUM(E192:E194)</f>
        <v>1318.91</v>
      </c>
    </row>
    <row r="192" s="27" customFormat="1" ht="17" customHeight="1" spans="1:6">
      <c r="A192" s="11" t="s">
        <v>171</v>
      </c>
      <c r="B192" s="11" t="s">
        <v>25</v>
      </c>
      <c r="C192" s="11" t="s">
        <v>35</v>
      </c>
      <c r="D192" s="12" t="s">
        <v>186</v>
      </c>
      <c r="E192" s="13">
        <v>909.26</v>
      </c>
    </row>
    <row r="193" s="27" customFormat="1" ht="17" customHeight="1" spans="1:7">
      <c r="A193" s="11" t="s">
        <v>171</v>
      </c>
      <c r="B193" s="11" t="s">
        <v>25</v>
      </c>
      <c r="C193" s="11" t="s">
        <v>21</v>
      </c>
      <c r="D193" s="12" t="s">
        <v>187</v>
      </c>
      <c r="E193" s="13">
        <v>314.1</v>
      </c>
    </row>
    <row r="194" s="27" customFormat="1" ht="17" customHeight="1" spans="1:7">
      <c r="A194" s="11" t="s">
        <v>171</v>
      </c>
      <c r="B194" s="11" t="s">
        <v>25</v>
      </c>
      <c r="C194" s="11" t="s">
        <v>46</v>
      </c>
      <c r="D194" s="12" t="s">
        <v>188</v>
      </c>
      <c r="E194" s="13">
        <v>95.55</v>
      </c>
    </row>
    <row r="195" s="27" customFormat="1" ht="17" customHeight="1" spans="1:7">
      <c r="A195" s="5" t="s">
        <v>171</v>
      </c>
      <c r="B195" s="5" t="s">
        <v>38</v>
      </c>
      <c r="C195" s="5"/>
      <c r="D195" s="10" t="s">
        <v>189</v>
      </c>
      <c r="E195" s="9">
        <f>SUM(E196)</f>
        <v>1245.12</v>
      </c>
    </row>
    <row r="196" s="27" customFormat="1" ht="17" customHeight="1" spans="1:7">
      <c r="A196" s="11" t="s">
        <v>171</v>
      </c>
      <c r="B196" s="11" t="s">
        <v>38</v>
      </c>
      <c r="C196" s="11" t="s">
        <v>19</v>
      </c>
      <c r="D196" s="12" t="s">
        <v>190</v>
      </c>
      <c r="E196" s="13">
        <v>1245.12</v>
      </c>
    </row>
    <row r="197" s="27" customFormat="1" ht="17" customHeight="1" spans="1:7">
      <c r="A197" s="5" t="s">
        <v>171</v>
      </c>
      <c r="B197" s="5" t="s">
        <v>21</v>
      </c>
      <c r="C197" s="5"/>
      <c r="D197" s="10" t="s">
        <v>191</v>
      </c>
      <c r="E197" s="9">
        <f>SUM(E198:E200)</f>
        <v>4312.37</v>
      </c>
    </row>
    <row r="198" s="27" customFormat="1" ht="17" customHeight="1" spans="1:7">
      <c r="A198" s="11" t="s">
        <v>171</v>
      </c>
      <c r="B198" s="11" t="s">
        <v>21</v>
      </c>
      <c r="C198" s="11" t="s">
        <v>12</v>
      </c>
      <c r="D198" s="12" t="s">
        <v>14</v>
      </c>
      <c r="E198" s="13">
        <v>127.96</v>
      </c>
    </row>
    <row r="199" s="27" customFormat="1" ht="17" customHeight="1" spans="1:7">
      <c r="A199" s="11" t="s">
        <v>171</v>
      </c>
      <c r="B199" s="11" t="s">
        <v>21</v>
      </c>
      <c r="C199" s="11" t="s">
        <v>21</v>
      </c>
      <c r="D199" s="12" t="s">
        <v>192</v>
      </c>
      <c r="E199" s="13">
        <v>4091.39</v>
      </c>
    </row>
    <row r="200" s="27" customFormat="1" ht="17" customHeight="1" spans="1:7">
      <c r="A200" s="11" t="s">
        <v>171</v>
      </c>
      <c r="B200" s="11" t="s">
        <v>21</v>
      </c>
      <c r="C200" s="11" t="s">
        <v>46</v>
      </c>
      <c r="D200" s="12" t="s">
        <v>193</v>
      </c>
      <c r="E200" s="13">
        <v>93.02</v>
      </c>
    </row>
    <row r="201" s="27" customFormat="1" ht="17" customHeight="1" spans="1:7">
      <c r="A201" s="5" t="s">
        <v>171</v>
      </c>
      <c r="B201" s="5" t="s">
        <v>46</v>
      </c>
      <c r="C201" s="5"/>
      <c r="D201" s="10" t="s">
        <v>194</v>
      </c>
      <c r="E201" s="9">
        <f>SUM(E202)</f>
        <v>10202.4</v>
      </c>
    </row>
    <row r="202" s="27" customFormat="1" ht="17" customHeight="1" spans="1:7">
      <c r="A202" s="11" t="s">
        <v>171</v>
      </c>
      <c r="B202" s="11" t="s">
        <v>46</v>
      </c>
      <c r="C202" s="11" t="s">
        <v>46</v>
      </c>
      <c r="D202" s="12" t="s">
        <v>195</v>
      </c>
      <c r="E202" s="13">
        <v>10202.4</v>
      </c>
      <c r="G202" s="27">
        <v>10000</v>
      </c>
    </row>
    <row r="203" s="27" customFormat="1" ht="17" customHeight="1" spans="1:7">
      <c r="A203" s="5" t="s">
        <v>196</v>
      </c>
      <c r="B203" s="5"/>
      <c r="C203" s="5"/>
      <c r="D203" s="10" t="s">
        <v>197</v>
      </c>
      <c r="E203" s="9">
        <f>E204+E212+E216+E221+E223+E225+E229+E233+E238+E240+E242+E244+E247+E251</f>
        <v>129946.724213</v>
      </c>
      <c r="F203" s="29">
        <v>129946.724213</v>
      </c>
    </row>
    <row r="204" s="27" customFormat="1" ht="17" customHeight="1" spans="1:7">
      <c r="A204" s="5" t="s">
        <v>196</v>
      </c>
      <c r="B204" s="5" t="s">
        <v>12</v>
      </c>
      <c r="C204" s="5"/>
      <c r="D204" s="10" t="s">
        <v>198</v>
      </c>
      <c r="E204" s="9">
        <f>SUM(E205:E211)</f>
        <v>10643.06</v>
      </c>
    </row>
    <row r="205" s="27" customFormat="1" ht="17" customHeight="1" spans="1:7">
      <c r="A205" s="11" t="s">
        <v>196</v>
      </c>
      <c r="B205" s="11" t="s">
        <v>12</v>
      </c>
      <c r="C205" s="11" t="s">
        <v>12</v>
      </c>
      <c r="D205" s="12" t="s">
        <v>14</v>
      </c>
      <c r="E205" s="13">
        <v>2517.2</v>
      </c>
    </row>
    <row r="206" s="27" customFormat="1" ht="17" customHeight="1" spans="1:7">
      <c r="A206" s="11" t="s">
        <v>196</v>
      </c>
      <c r="B206" s="11" t="s">
        <v>12</v>
      </c>
      <c r="C206" s="11" t="s">
        <v>15</v>
      </c>
      <c r="D206" s="12" t="s">
        <v>16</v>
      </c>
      <c r="E206" s="13">
        <v>92.05</v>
      </c>
    </row>
    <row r="207" s="27" customFormat="1" ht="17" customHeight="1" spans="1:7">
      <c r="A207" s="11" t="s">
        <v>196</v>
      </c>
      <c r="B207" s="11" t="s">
        <v>12</v>
      </c>
      <c r="C207" s="11" t="s">
        <v>38</v>
      </c>
      <c r="D207" s="12" t="s">
        <v>199</v>
      </c>
      <c r="E207" s="13">
        <v>623.93</v>
      </c>
    </row>
    <row r="208" s="27" customFormat="1" ht="17" customHeight="1" spans="1:7">
      <c r="A208" s="11" t="s">
        <v>196</v>
      </c>
      <c r="B208" s="11" t="s">
        <v>12</v>
      </c>
      <c r="C208" s="11" t="s">
        <v>150</v>
      </c>
      <c r="D208" s="12" t="s">
        <v>200</v>
      </c>
      <c r="E208" s="13">
        <v>1298.97</v>
      </c>
    </row>
    <row r="209" s="27" customFormat="1" ht="17" customHeight="1" spans="1:5">
      <c r="A209" s="11" t="s">
        <v>196</v>
      </c>
      <c r="B209" s="11" t="s">
        <v>12</v>
      </c>
      <c r="C209" s="11" t="s">
        <v>87</v>
      </c>
      <c r="D209" s="12" t="s">
        <v>201</v>
      </c>
      <c r="E209" s="13">
        <v>304.91</v>
      </c>
    </row>
    <row r="210" s="27" customFormat="1" ht="17" customHeight="1" spans="1:5">
      <c r="A210" s="11" t="s">
        <v>196</v>
      </c>
      <c r="B210" s="11" t="s">
        <v>12</v>
      </c>
      <c r="C210" s="11" t="s">
        <v>48</v>
      </c>
      <c r="D210" s="12" t="s">
        <v>202</v>
      </c>
      <c r="E210" s="13">
        <v>6.84</v>
      </c>
    </row>
    <row r="211" s="27" customFormat="1" ht="17" customHeight="1" spans="1:5">
      <c r="A211" s="11" t="s">
        <v>196</v>
      </c>
      <c r="B211" s="11" t="s">
        <v>12</v>
      </c>
      <c r="C211" s="11" t="s">
        <v>46</v>
      </c>
      <c r="D211" s="12" t="s">
        <v>203</v>
      </c>
      <c r="E211" s="13">
        <v>5799.16</v>
      </c>
    </row>
    <row r="212" s="27" customFormat="1" ht="17" customHeight="1" spans="1:5">
      <c r="A212" s="5" t="s">
        <v>196</v>
      </c>
      <c r="B212" s="5" t="s">
        <v>15</v>
      </c>
      <c r="C212" s="5"/>
      <c r="D212" s="10" t="s">
        <v>204</v>
      </c>
      <c r="E212" s="9">
        <f>SUM(E213:E215)</f>
        <v>1797.88</v>
      </c>
    </row>
    <row r="213" s="27" customFormat="1" ht="17" customHeight="1" spans="1:5">
      <c r="A213" s="11" t="s">
        <v>196</v>
      </c>
      <c r="B213" s="11" t="s">
        <v>15</v>
      </c>
      <c r="C213" s="11" t="s">
        <v>12</v>
      </c>
      <c r="D213" s="12" t="s">
        <v>14</v>
      </c>
      <c r="E213" s="13">
        <v>1342.77</v>
      </c>
    </row>
    <row r="214" s="27" customFormat="1" ht="17" customHeight="1" spans="1:5">
      <c r="A214" s="11" t="s">
        <v>196</v>
      </c>
      <c r="B214" s="11" t="s">
        <v>15</v>
      </c>
      <c r="C214" s="11" t="s">
        <v>15</v>
      </c>
      <c r="D214" s="12" t="s">
        <v>16</v>
      </c>
      <c r="E214" s="13">
        <v>314.13</v>
      </c>
    </row>
    <row r="215" s="27" customFormat="1" ht="17" customHeight="1" spans="1:5">
      <c r="A215" s="11" t="s">
        <v>196</v>
      </c>
      <c r="B215" s="11" t="s">
        <v>15</v>
      </c>
      <c r="C215" s="11" t="s">
        <v>46</v>
      </c>
      <c r="D215" s="12" t="s">
        <v>205</v>
      </c>
      <c r="E215" s="13">
        <v>140.98</v>
      </c>
    </row>
    <row r="216" s="27" customFormat="1" ht="17" customHeight="1" spans="1:5">
      <c r="A216" s="5" t="s">
        <v>196</v>
      </c>
      <c r="B216" s="5" t="s">
        <v>19</v>
      </c>
      <c r="C216" s="5"/>
      <c r="D216" s="10" t="s">
        <v>206</v>
      </c>
      <c r="E216" s="9">
        <f>SUM(E217:E220)</f>
        <v>87616.714213</v>
      </c>
    </row>
    <row r="217" s="27" customFormat="1" ht="17" customHeight="1" spans="1:5">
      <c r="A217" s="11" t="s">
        <v>196</v>
      </c>
      <c r="B217" s="11" t="s">
        <v>19</v>
      </c>
      <c r="C217" s="11" t="s">
        <v>19</v>
      </c>
      <c r="D217" s="12" t="s">
        <v>207</v>
      </c>
      <c r="E217" s="13">
        <v>35111.796142</v>
      </c>
    </row>
    <row r="218" s="27" customFormat="1" ht="17" customHeight="1" spans="1:5">
      <c r="A218" s="11" t="s">
        <v>196</v>
      </c>
      <c r="B218" s="11" t="s">
        <v>19</v>
      </c>
      <c r="C218" s="11" t="s">
        <v>38</v>
      </c>
      <c r="D218" s="12" t="s">
        <v>208</v>
      </c>
      <c r="E218" s="13">
        <v>15996.918071</v>
      </c>
    </row>
    <row r="219" s="27" customFormat="1" ht="17" customHeight="1" spans="1:5">
      <c r="A219" s="11" t="s">
        <v>196</v>
      </c>
      <c r="B219" s="11" t="s">
        <v>19</v>
      </c>
      <c r="C219" s="11" t="s">
        <v>35</v>
      </c>
      <c r="D219" s="12" t="s">
        <v>209</v>
      </c>
      <c r="E219" s="13">
        <v>35500</v>
      </c>
    </row>
    <row r="220" s="27" customFormat="1" ht="17" customHeight="1" spans="1:5">
      <c r="A220" s="11" t="s">
        <v>196</v>
      </c>
      <c r="B220" s="11" t="s">
        <v>19</v>
      </c>
      <c r="C220" s="11" t="s">
        <v>46</v>
      </c>
      <c r="D220" s="12" t="s">
        <v>210</v>
      </c>
      <c r="E220" s="13">
        <v>1008</v>
      </c>
    </row>
    <row r="221" s="27" customFormat="1" ht="17" customHeight="1" spans="1:5">
      <c r="A221" s="5" t="s">
        <v>196</v>
      </c>
      <c r="B221" s="5" t="s">
        <v>35</v>
      </c>
      <c r="C221" s="5"/>
      <c r="D221" s="10" t="s">
        <v>211</v>
      </c>
      <c r="E221" s="9">
        <f>SUM(E222)</f>
        <v>1250</v>
      </c>
    </row>
    <row r="222" s="27" customFormat="1" ht="17" customHeight="1" spans="1:5">
      <c r="A222" s="11" t="s">
        <v>196</v>
      </c>
      <c r="B222" s="11" t="s">
        <v>35</v>
      </c>
      <c r="C222" s="11" t="s">
        <v>46</v>
      </c>
      <c r="D222" s="12" t="s">
        <v>212</v>
      </c>
      <c r="E222" s="13">
        <v>1250</v>
      </c>
    </row>
    <row r="223" s="27" customFormat="1" ht="17" customHeight="1" spans="1:5">
      <c r="A223" s="5" t="s">
        <v>196</v>
      </c>
      <c r="B223" s="5" t="s">
        <v>21</v>
      </c>
      <c r="C223" s="5"/>
      <c r="D223" s="10" t="s">
        <v>213</v>
      </c>
      <c r="E223" s="9">
        <f>SUM(E224)</f>
        <v>4266</v>
      </c>
    </row>
    <row r="224" s="27" customFormat="1" ht="17" customHeight="1" spans="1:5">
      <c r="A224" s="11" t="s">
        <v>196</v>
      </c>
      <c r="B224" s="11" t="s">
        <v>21</v>
      </c>
      <c r="C224" s="11" t="s">
        <v>46</v>
      </c>
      <c r="D224" s="12" t="s">
        <v>214</v>
      </c>
      <c r="E224" s="13">
        <v>4266</v>
      </c>
    </row>
    <row r="225" s="27" customFormat="1" ht="17" customHeight="1" spans="1:5">
      <c r="A225" s="5" t="s">
        <v>196</v>
      </c>
      <c r="B225" s="5" t="s">
        <v>150</v>
      </c>
      <c r="C225" s="5"/>
      <c r="D225" s="10" t="s">
        <v>215</v>
      </c>
      <c r="E225" s="9">
        <f>SUM(E226:E228)</f>
        <v>5886.5</v>
      </c>
    </row>
    <row r="226" s="27" customFormat="1" ht="17" customHeight="1" spans="1:5">
      <c r="A226" s="11" t="s">
        <v>196</v>
      </c>
      <c r="B226" s="11" t="s">
        <v>150</v>
      </c>
      <c r="C226" s="11" t="s">
        <v>15</v>
      </c>
      <c r="D226" s="12" t="s">
        <v>216</v>
      </c>
      <c r="E226" s="13">
        <v>359.1</v>
      </c>
    </row>
    <row r="227" s="27" customFormat="1" ht="17" customHeight="1" spans="1:5">
      <c r="A227" s="11" t="s">
        <v>196</v>
      </c>
      <c r="B227" s="11" t="s">
        <v>150</v>
      </c>
      <c r="C227" s="11" t="s">
        <v>25</v>
      </c>
      <c r="D227" s="12" t="s">
        <v>217</v>
      </c>
      <c r="E227" s="13">
        <v>801.4</v>
      </c>
    </row>
    <row r="228" s="27" customFormat="1" ht="17" customHeight="1" spans="1:5">
      <c r="A228" s="11" t="s">
        <v>196</v>
      </c>
      <c r="B228" s="11" t="s">
        <v>150</v>
      </c>
      <c r="C228" s="11" t="s">
        <v>46</v>
      </c>
      <c r="D228" s="12" t="s">
        <v>218</v>
      </c>
      <c r="E228" s="13">
        <v>4726</v>
      </c>
    </row>
    <row r="229" s="27" customFormat="1" ht="17" customHeight="1" spans="1:5">
      <c r="A229" s="5" t="s">
        <v>196</v>
      </c>
      <c r="B229" s="5" t="s">
        <v>87</v>
      </c>
      <c r="C229" s="5"/>
      <c r="D229" s="10" t="s">
        <v>219</v>
      </c>
      <c r="E229" s="9">
        <f>SUM(E230:E232)</f>
        <v>2709.89</v>
      </c>
    </row>
    <row r="230" s="27" customFormat="1" ht="17" customHeight="1" spans="1:5">
      <c r="A230" s="11" t="s">
        <v>196</v>
      </c>
      <c r="B230" s="11" t="s">
        <v>87</v>
      </c>
      <c r="C230" s="11" t="s">
        <v>15</v>
      </c>
      <c r="D230" s="12" t="s">
        <v>220</v>
      </c>
      <c r="E230" s="13">
        <v>24.32</v>
      </c>
    </row>
    <row r="231" s="27" customFormat="1" ht="17" customHeight="1" spans="1:5">
      <c r="A231" s="11" t="s">
        <v>196</v>
      </c>
      <c r="B231" s="11" t="s">
        <v>87</v>
      </c>
      <c r="C231" s="11" t="s">
        <v>17</v>
      </c>
      <c r="D231" s="12" t="s">
        <v>221</v>
      </c>
      <c r="E231" s="13">
        <v>917.89</v>
      </c>
    </row>
    <row r="232" s="27" customFormat="1" ht="17" customHeight="1" spans="1:5">
      <c r="A232" s="11" t="s">
        <v>196</v>
      </c>
      <c r="B232" s="11" t="s">
        <v>87</v>
      </c>
      <c r="C232" s="11" t="s">
        <v>19</v>
      </c>
      <c r="D232" s="12" t="s">
        <v>222</v>
      </c>
      <c r="E232" s="13">
        <v>1767.68</v>
      </c>
    </row>
    <row r="233" s="27" customFormat="1" ht="17" customHeight="1" spans="1:5">
      <c r="A233" s="5" t="s">
        <v>196</v>
      </c>
      <c r="B233" s="5" t="s">
        <v>42</v>
      </c>
      <c r="C233" s="5"/>
      <c r="D233" s="10" t="s">
        <v>223</v>
      </c>
      <c r="E233" s="9">
        <f>SUM(E234:E237)</f>
        <v>2662.58</v>
      </c>
    </row>
    <row r="234" s="27" customFormat="1" ht="17" customHeight="1" spans="1:5">
      <c r="A234" s="11" t="s">
        <v>196</v>
      </c>
      <c r="B234" s="11" t="s">
        <v>42</v>
      </c>
      <c r="C234" s="11" t="s">
        <v>12</v>
      </c>
      <c r="D234" s="12" t="s">
        <v>14</v>
      </c>
      <c r="E234" s="13">
        <v>580.8</v>
      </c>
    </row>
    <row r="235" s="27" customFormat="1" ht="17" customHeight="1" spans="1:5">
      <c r="A235" s="11" t="s">
        <v>196</v>
      </c>
      <c r="B235" s="11" t="s">
        <v>42</v>
      </c>
      <c r="C235" s="11" t="s">
        <v>17</v>
      </c>
      <c r="D235" s="12" t="s">
        <v>224</v>
      </c>
      <c r="E235" s="13">
        <v>43.78</v>
      </c>
    </row>
    <row r="236" s="27" customFormat="1" ht="17" customHeight="1" spans="1:5">
      <c r="A236" s="11" t="s">
        <v>196</v>
      </c>
      <c r="B236" s="11" t="s">
        <v>42</v>
      </c>
      <c r="C236" s="11" t="s">
        <v>35</v>
      </c>
      <c r="D236" s="12" t="s">
        <v>225</v>
      </c>
      <c r="E236" s="13">
        <v>270</v>
      </c>
    </row>
    <row r="237" s="27" customFormat="1" ht="17" customHeight="1" spans="1:5">
      <c r="A237" s="11" t="s">
        <v>196</v>
      </c>
      <c r="B237" s="11" t="s">
        <v>42</v>
      </c>
      <c r="C237" s="11" t="s">
        <v>46</v>
      </c>
      <c r="D237" s="12" t="s">
        <v>226</v>
      </c>
      <c r="E237" s="13">
        <v>1768</v>
      </c>
    </row>
    <row r="238" s="27" customFormat="1" ht="17" customHeight="1" spans="1:5">
      <c r="A238" s="5" t="s">
        <v>196</v>
      </c>
      <c r="B238" s="5" t="s">
        <v>227</v>
      </c>
      <c r="C238" s="5"/>
      <c r="D238" s="10" t="s">
        <v>228</v>
      </c>
      <c r="E238" s="9">
        <f t="shared" ref="E238:E242" si="1">SUM(E239)</f>
        <v>4350</v>
      </c>
    </row>
    <row r="239" s="27" customFormat="1" ht="17" customHeight="1" spans="1:5">
      <c r="A239" s="11" t="s">
        <v>196</v>
      </c>
      <c r="B239" s="11" t="s">
        <v>227</v>
      </c>
      <c r="C239" s="11" t="s">
        <v>12</v>
      </c>
      <c r="D239" s="12" t="s">
        <v>229</v>
      </c>
      <c r="E239" s="13">
        <v>4350</v>
      </c>
    </row>
    <row r="240" s="27" customFormat="1" ht="17" customHeight="1" spans="1:5">
      <c r="A240" s="5" t="s">
        <v>196</v>
      </c>
      <c r="B240" s="5" t="s">
        <v>110</v>
      </c>
      <c r="C240" s="5"/>
      <c r="D240" s="10" t="s">
        <v>230</v>
      </c>
      <c r="E240" s="9">
        <f t="shared" si="1"/>
        <v>479.6</v>
      </c>
    </row>
    <row r="241" s="27" customFormat="1" ht="17" customHeight="1" spans="1:8">
      <c r="A241" s="11" t="s">
        <v>196</v>
      </c>
      <c r="B241" s="11" t="s">
        <v>110</v>
      </c>
      <c r="C241" s="11" t="s">
        <v>15</v>
      </c>
      <c r="D241" s="12" t="s">
        <v>231</v>
      </c>
      <c r="E241" s="13">
        <v>479.6</v>
      </c>
    </row>
    <row r="242" s="27" customFormat="1" ht="17" customHeight="1" spans="1:8">
      <c r="A242" s="5" t="s">
        <v>196</v>
      </c>
      <c r="B242" s="5" t="s">
        <v>55</v>
      </c>
      <c r="C242" s="5"/>
      <c r="D242" s="10" t="s">
        <v>232</v>
      </c>
      <c r="E242" s="9">
        <f t="shared" si="1"/>
        <v>300</v>
      </c>
    </row>
    <row r="243" s="27" customFormat="1" ht="17" customHeight="1" spans="1:8">
      <c r="A243" s="11" t="s">
        <v>196</v>
      </c>
      <c r="B243" s="11" t="s">
        <v>55</v>
      </c>
      <c r="C243" s="11" t="s">
        <v>46</v>
      </c>
      <c r="D243" s="12" t="s">
        <v>233</v>
      </c>
      <c r="E243" s="13">
        <v>300</v>
      </c>
    </row>
    <row r="244" s="27" customFormat="1" ht="17" customHeight="1" spans="1:8">
      <c r="A244" s="5" t="s">
        <v>196</v>
      </c>
      <c r="B244" s="5" t="s">
        <v>234</v>
      </c>
      <c r="C244" s="5"/>
      <c r="D244" s="10" t="s">
        <v>235</v>
      </c>
      <c r="E244" s="9">
        <f>SUM(E245:E246)</f>
        <v>4301.16</v>
      </c>
    </row>
    <row r="245" s="27" customFormat="1" ht="17" customHeight="1" spans="1:8">
      <c r="A245" s="11" t="s">
        <v>196</v>
      </c>
      <c r="B245" s="11" t="s">
        <v>234</v>
      </c>
      <c r="C245" s="11" t="s">
        <v>15</v>
      </c>
      <c r="D245" s="12" t="s">
        <v>236</v>
      </c>
      <c r="E245" s="13">
        <v>21.16</v>
      </c>
    </row>
    <row r="246" s="27" customFormat="1" ht="17" customHeight="1" spans="1:8">
      <c r="A246" s="11" t="s">
        <v>196</v>
      </c>
      <c r="B246" s="11" t="s">
        <v>234</v>
      </c>
      <c r="C246" s="11" t="s">
        <v>46</v>
      </c>
      <c r="D246" s="12" t="s">
        <v>237</v>
      </c>
      <c r="E246" s="13">
        <v>4280</v>
      </c>
    </row>
    <row r="247" s="27" customFormat="1" ht="17" customHeight="1" spans="1:8">
      <c r="A247" s="5" t="s">
        <v>196</v>
      </c>
      <c r="B247" s="5" t="s">
        <v>58</v>
      </c>
      <c r="C247" s="5"/>
      <c r="D247" s="10" t="s">
        <v>238</v>
      </c>
      <c r="E247" s="9">
        <f>SUM(E248:E250)</f>
        <v>1597.48</v>
      </c>
    </row>
    <row r="248" s="27" customFormat="1" ht="17" customHeight="1" spans="1:8">
      <c r="A248" s="11" t="s">
        <v>196</v>
      </c>
      <c r="B248" s="11" t="s">
        <v>58</v>
      </c>
      <c r="C248" s="11" t="s">
        <v>12</v>
      </c>
      <c r="D248" s="12" t="s">
        <v>14</v>
      </c>
      <c r="E248" s="13">
        <v>826.2</v>
      </c>
    </row>
    <row r="249" s="27" customFormat="1" ht="17" customHeight="1" spans="1:8">
      <c r="A249" s="11" t="s">
        <v>196</v>
      </c>
      <c r="B249" s="11" t="s">
        <v>58</v>
      </c>
      <c r="C249" s="11" t="s">
        <v>19</v>
      </c>
      <c r="D249" s="12" t="s">
        <v>239</v>
      </c>
      <c r="E249" s="13">
        <v>434.18</v>
      </c>
    </row>
    <row r="250" s="27" customFormat="1" ht="17" customHeight="1" spans="1:8">
      <c r="A250" s="11" t="s">
        <v>196</v>
      </c>
      <c r="B250" s="11" t="s">
        <v>58</v>
      </c>
      <c r="C250" s="11" t="s">
        <v>46</v>
      </c>
      <c r="D250" s="12" t="s">
        <v>240</v>
      </c>
      <c r="E250" s="13">
        <v>337.1</v>
      </c>
    </row>
    <row r="251" s="27" customFormat="1" ht="17" customHeight="1" spans="1:8">
      <c r="A251" s="5" t="s">
        <v>196</v>
      </c>
      <c r="B251" s="5" t="s">
        <v>46</v>
      </c>
      <c r="C251" s="5"/>
      <c r="D251" s="10" t="s">
        <v>241</v>
      </c>
      <c r="E251" s="9">
        <f>SUM(E252)</f>
        <v>2085.86</v>
      </c>
    </row>
    <row r="252" s="27" customFormat="1" ht="17" customHeight="1" spans="1:8">
      <c r="A252" s="11" t="s">
        <v>196</v>
      </c>
      <c r="B252" s="11" t="s">
        <v>46</v>
      </c>
      <c r="C252" s="11" t="s">
        <v>46</v>
      </c>
      <c r="D252" s="12" t="s">
        <v>242</v>
      </c>
      <c r="E252" s="13">
        <v>2085.86</v>
      </c>
    </row>
    <row r="253" s="27" customFormat="1" ht="17" customHeight="1" spans="1:8">
      <c r="A253" s="5" t="s">
        <v>243</v>
      </c>
      <c r="B253" s="5"/>
      <c r="C253" s="5"/>
      <c r="D253" s="10" t="s">
        <v>244</v>
      </c>
      <c r="E253" s="9">
        <f>E254+E257+E262+E271+E274+E279+E281+E286+E288</f>
        <v>64822.145787</v>
      </c>
      <c r="F253" s="29">
        <v>64791.085787</v>
      </c>
      <c r="H253" s="27">
        <f>E253-F253</f>
        <v>31.0599999999977</v>
      </c>
    </row>
    <row r="254" s="27" customFormat="1" ht="17" customHeight="1" spans="1:8">
      <c r="A254" s="5" t="s">
        <v>243</v>
      </c>
      <c r="B254" s="5" t="s">
        <v>12</v>
      </c>
      <c r="C254" s="5"/>
      <c r="D254" s="10" t="s">
        <v>245</v>
      </c>
      <c r="E254" s="9">
        <f>SUM(E255:E256)</f>
        <v>2473.15</v>
      </c>
    </row>
    <row r="255" s="27" customFormat="1" ht="17" customHeight="1" spans="1:8">
      <c r="A255" s="11" t="s">
        <v>243</v>
      </c>
      <c r="B255" s="11" t="s">
        <v>12</v>
      </c>
      <c r="C255" s="11" t="s">
        <v>12</v>
      </c>
      <c r="D255" s="12" t="s">
        <v>14</v>
      </c>
      <c r="E255" s="13">
        <v>1955.63</v>
      </c>
    </row>
    <row r="256" s="27" customFormat="1" ht="17" customHeight="1" spans="1:8">
      <c r="A256" s="11" t="s">
        <v>243</v>
      </c>
      <c r="B256" s="11" t="s">
        <v>12</v>
      </c>
      <c r="C256" s="11" t="s">
        <v>46</v>
      </c>
      <c r="D256" s="12" t="s">
        <v>246</v>
      </c>
      <c r="E256" s="13">
        <v>517.52</v>
      </c>
    </row>
    <row r="257" s="27" customFormat="1" ht="17" customHeight="1" spans="1:5">
      <c r="A257" s="5" t="s">
        <v>243</v>
      </c>
      <c r="B257" s="5" t="s">
        <v>15</v>
      </c>
      <c r="C257" s="5"/>
      <c r="D257" s="10" t="s">
        <v>247</v>
      </c>
      <c r="E257" s="9">
        <f>SUM(E258:E261)</f>
        <v>9904.21</v>
      </c>
    </row>
    <row r="258" s="27" customFormat="1" ht="17" customHeight="1" spans="1:5">
      <c r="A258" s="11" t="s">
        <v>243</v>
      </c>
      <c r="B258" s="11" t="s">
        <v>15</v>
      </c>
      <c r="C258" s="11" t="s">
        <v>12</v>
      </c>
      <c r="D258" s="12" t="s">
        <v>248</v>
      </c>
      <c r="E258" s="13">
        <v>4414.21</v>
      </c>
    </row>
    <row r="259" s="27" customFormat="1" ht="17" customHeight="1" spans="1:5">
      <c r="A259" s="11" t="s">
        <v>243</v>
      </c>
      <c r="B259" s="11" t="s">
        <v>15</v>
      </c>
      <c r="C259" s="11" t="s">
        <v>15</v>
      </c>
      <c r="D259" s="12" t="s">
        <v>249</v>
      </c>
      <c r="E259" s="13">
        <v>816.62</v>
      </c>
    </row>
    <row r="260" s="27" customFormat="1" ht="17" customHeight="1" spans="1:5">
      <c r="A260" s="11" t="s">
        <v>243</v>
      </c>
      <c r="B260" s="11" t="s">
        <v>15</v>
      </c>
      <c r="C260" s="11" t="s">
        <v>25</v>
      </c>
      <c r="D260" s="12" t="s">
        <v>250</v>
      </c>
      <c r="E260" s="13">
        <v>2485.41</v>
      </c>
    </row>
    <row r="261" s="27" customFormat="1" ht="17" customHeight="1" spans="1:5">
      <c r="A261" s="11" t="s">
        <v>243</v>
      </c>
      <c r="B261" s="11" t="s">
        <v>15</v>
      </c>
      <c r="C261" s="11" t="s">
        <v>19</v>
      </c>
      <c r="D261" s="12" t="s">
        <v>251</v>
      </c>
      <c r="E261" s="13">
        <v>2187.97</v>
      </c>
    </row>
    <row r="262" s="27" customFormat="1" ht="17" customHeight="1" spans="1:5">
      <c r="A262" s="5" t="s">
        <v>243</v>
      </c>
      <c r="B262" s="5" t="s">
        <v>17</v>
      </c>
      <c r="C262" s="5"/>
      <c r="D262" s="10" t="s">
        <v>252</v>
      </c>
      <c r="E262" s="9">
        <f>SUM(E263:E270)</f>
        <v>12671.6</v>
      </c>
    </row>
    <row r="263" s="27" customFormat="1" ht="17" customHeight="1" spans="1:5">
      <c r="A263" s="11" t="s">
        <v>243</v>
      </c>
      <c r="B263" s="11" t="s">
        <v>17</v>
      </c>
      <c r="C263" s="11" t="s">
        <v>12</v>
      </c>
      <c r="D263" s="12" t="s">
        <v>253</v>
      </c>
      <c r="E263" s="13">
        <v>2724.67</v>
      </c>
    </row>
    <row r="264" s="27" customFormat="1" ht="17" customHeight="1" spans="1:5">
      <c r="A264" s="11" t="s">
        <v>243</v>
      </c>
      <c r="B264" s="11" t="s">
        <v>17</v>
      </c>
      <c r="C264" s="11" t="s">
        <v>15</v>
      </c>
      <c r="D264" s="12" t="s">
        <v>254</v>
      </c>
      <c r="E264" s="13">
        <v>394.79</v>
      </c>
    </row>
    <row r="265" s="27" customFormat="1" ht="17" customHeight="1" spans="1:5">
      <c r="A265" s="11" t="s">
        <v>243</v>
      </c>
      <c r="B265" s="11" t="s">
        <v>17</v>
      </c>
      <c r="C265" s="11" t="s">
        <v>25</v>
      </c>
      <c r="D265" s="12" t="s">
        <v>255</v>
      </c>
      <c r="E265" s="13">
        <v>1194.56</v>
      </c>
    </row>
    <row r="266" s="27" customFormat="1" ht="17" customHeight="1" spans="1:5">
      <c r="A266" s="11" t="s">
        <v>243</v>
      </c>
      <c r="B266" s="11" t="s">
        <v>17</v>
      </c>
      <c r="C266" s="11" t="s">
        <v>38</v>
      </c>
      <c r="D266" s="12" t="s">
        <v>256</v>
      </c>
      <c r="E266" s="13">
        <v>4490.38</v>
      </c>
    </row>
    <row r="267" s="27" customFormat="1" ht="17" customHeight="1" spans="1:5">
      <c r="A267" s="11" t="s">
        <v>243</v>
      </c>
      <c r="B267" s="11" t="s">
        <v>17</v>
      </c>
      <c r="C267" s="11" t="s">
        <v>21</v>
      </c>
      <c r="D267" s="12" t="s">
        <v>257</v>
      </c>
      <c r="E267" s="13">
        <v>2000</v>
      </c>
    </row>
    <row r="268" s="27" customFormat="1" ht="17" customHeight="1" spans="1:5">
      <c r="A268" s="11" t="s">
        <v>243</v>
      </c>
      <c r="B268" s="11" t="s">
        <v>17</v>
      </c>
      <c r="C268" s="11" t="s">
        <v>150</v>
      </c>
      <c r="D268" s="12" t="s">
        <v>258</v>
      </c>
      <c r="E268" s="13">
        <v>419.6</v>
      </c>
    </row>
    <row r="269" s="27" customFormat="1" ht="17" customHeight="1" spans="1:5">
      <c r="A269" s="11" t="s">
        <v>243</v>
      </c>
      <c r="B269" s="11" t="s">
        <v>17</v>
      </c>
      <c r="C269" s="11" t="s">
        <v>87</v>
      </c>
      <c r="D269" s="12" t="s">
        <v>259</v>
      </c>
      <c r="E269" s="13">
        <v>1000</v>
      </c>
    </row>
    <row r="270" s="27" customFormat="1" ht="17" customHeight="1" spans="1:5">
      <c r="A270" s="11" t="s">
        <v>243</v>
      </c>
      <c r="B270" s="11" t="s">
        <v>17</v>
      </c>
      <c r="C270" s="11" t="s">
        <v>46</v>
      </c>
      <c r="D270" s="12" t="s">
        <v>260</v>
      </c>
      <c r="E270" s="13">
        <v>447.6</v>
      </c>
    </row>
    <row r="271" s="27" customFormat="1" ht="17" customHeight="1" spans="1:5">
      <c r="A271" s="5" t="s">
        <v>243</v>
      </c>
      <c r="B271" s="5" t="s">
        <v>35</v>
      </c>
      <c r="C271" s="5"/>
      <c r="D271" s="10" t="s">
        <v>261</v>
      </c>
      <c r="E271" s="9">
        <f>SUM(E272:E273)</f>
        <v>6115</v>
      </c>
    </row>
    <row r="272" s="27" customFormat="1" ht="17" customHeight="1" spans="1:5">
      <c r="A272" s="11" t="s">
        <v>243</v>
      </c>
      <c r="B272" s="11" t="s">
        <v>35</v>
      </c>
      <c r="C272" s="11" t="s">
        <v>262</v>
      </c>
      <c r="D272" s="12" t="s">
        <v>263</v>
      </c>
      <c r="E272" s="13">
        <v>1112</v>
      </c>
    </row>
    <row r="273" s="27" customFormat="1" ht="17" customHeight="1" spans="1:5">
      <c r="A273" s="11" t="s">
        <v>243</v>
      </c>
      <c r="B273" s="11" t="s">
        <v>35</v>
      </c>
      <c r="C273" s="11" t="s">
        <v>46</v>
      </c>
      <c r="D273" s="12" t="s">
        <v>264</v>
      </c>
      <c r="E273" s="13">
        <v>5003</v>
      </c>
    </row>
    <row r="274" s="27" customFormat="1" ht="17" customHeight="1" spans="1:5">
      <c r="A274" s="5" t="s">
        <v>243</v>
      </c>
      <c r="B274" s="5" t="s">
        <v>42</v>
      </c>
      <c r="C274" s="5"/>
      <c r="D274" s="10" t="s">
        <v>265</v>
      </c>
      <c r="E274" s="9">
        <f>SUM(E275:E278)</f>
        <v>24615.905787</v>
      </c>
    </row>
    <row r="275" s="27" customFormat="1" ht="17" customHeight="1" spans="1:5">
      <c r="A275" s="11" t="s">
        <v>243</v>
      </c>
      <c r="B275" s="11" t="s">
        <v>42</v>
      </c>
      <c r="C275" s="11" t="s">
        <v>12</v>
      </c>
      <c r="D275" s="12" t="s">
        <v>266</v>
      </c>
      <c r="E275" s="13">
        <v>7901.43</v>
      </c>
    </row>
    <row r="276" s="27" customFormat="1" ht="17" customHeight="1" spans="1:5">
      <c r="A276" s="11" t="s">
        <v>243</v>
      </c>
      <c r="B276" s="11" t="s">
        <v>42</v>
      </c>
      <c r="C276" s="11" t="s">
        <v>15</v>
      </c>
      <c r="D276" s="12" t="s">
        <v>267</v>
      </c>
      <c r="E276" s="13">
        <v>2772.465787</v>
      </c>
    </row>
    <row r="277" s="27" customFormat="1" ht="17" customHeight="1" spans="1:5">
      <c r="A277" s="11" t="s">
        <v>243</v>
      </c>
      <c r="B277" s="11" t="s">
        <v>42</v>
      </c>
      <c r="C277" s="11" t="s">
        <v>25</v>
      </c>
      <c r="D277" s="12" t="s">
        <v>268</v>
      </c>
      <c r="E277" s="13">
        <v>544.11</v>
      </c>
    </row>
    <row r="278" s="27" customFormat="1" ht="17" customHeight="1" spans="1:5">
      <c r="A278" s="11" t="s">
        <v>243</v>
      </c>
      <c r="B278" s="11" t="s">
        <v>42</v>
      </c>
      <c r="C278" s="11" t="s">
        <v>46</v>
      </c>
      <c r="D278" s="12" t="s">
        <v>269</v>
      </c>
      <c r="E278" s="13">
        <v>13397.9</v>
      </c>
    </row>
    <row r="279" s="27" customFormat="1" ht="17" customHeight="1" spans="1:5">
      <c r="A279" s="5" t="s">
        <v>243</v>
      </c>
      <c r="B279" s="5" t="s">
        <v>120</v>
      </c>
      <c r="C279" s="5"/>
      <c r="D279" s="10" t="s">
        <v>270</v>
      </c>
      <c r="E279" s="9">
        <f>SUM(E280)</f>
        <v>7000</v>
      </c>
    </row>
    <row r="280" s="27" customFormat="1" ht="17" customHeight="1" spans="1:5">
      <c r="A280" s="11" t="s">
        <v>243</v>
      </c>
      <c r="B280" s="11" t="s">
        <v>120</v>
      </c>
      <c r="C280" s="11" t="s">
        <v>12</v>
      </c>
      <c r="D280" s="12" t="s">
        <v>271</v>
      </c>
      <c r="E280" s="13">
        <v>7000</v>
      </c>
    </row>
    <row r="281" s="27" customFormat="1" ht="17" customHeight="1" spans="1:5">
      <c r="A281" s="5" t="s">
        <v>243</v>
      </c>
      <c r="B281" s="5" t="s">
        <v>272</v>
      </c>
      <c r="C281" s="5"/>
      <c r="D281" s="10" t="s">
        <v>273</v>
      </c>
      <c r="E281" s="9">
        <f>SUM(E282:E285)</f>
        <v>1528.07</v>
      </c>
    </row>
    <row r="282" s="27" customFormat="1" ht="17" customHeight="1" spans="1:5">
      <c r="A282" s="11" t="s">
        <v>243</v>
      </c>
      <c r="B282" s="11" t="s">
        <v>272</v>
      </c>
      <c r="C282" s="11" t="s">
        <v>12</v>
      </c>
      <c r="D282" s="12" t="s">
        <v>14</v>
      </c>
      <c r="E282" s="13">
        <v>834.54</v>
      </c>
    </row>
    <row r="283" s="27" customFormat="1" ht="17" customHeight="1" spans="1:5">
      <c r="A283" s="11" t="s">
        <v>243</v>
      </c>
      <c r="B283" s="11" t="s">
        <v>272</v>
      </c>
      <c r="C283" s="11" t="s">
        <v>15</v>
      </c>
      <c r="D283" s="12" t="s">
        <v>16</v>
      </c>
      <c r="E283" s="13">
        <v>594.03</v>
      </c>
    </row>
    <row r="284" s="27" customFormat="1" ht="17" customHeight="1" spans="1:5">
      <c r="A284" s="11" t="s">
        <v>243</v>
      </c>
      <c r="B284" s="11" t="s">
        <v>272</v>
      </c>
      <c r="C284" s="11" t="s">
        <v>29</v>
      </c>
      <c r="D284" s="12" t="s">
        <v>30</v>
      </c>
      <c r="E284" s="13">
        <v>95.5</v>
      </c>
    </row>
    <row r="285" s="27" customFormat="1" ht="17" customHeight="1" spans="1:5">
      <c r="A285" s="11" t="s">
        <v>243</v>
      </c>
      <c r="B285" s="11" t="s">
        <v>272</v>
      </c>
      <c r="C285" s="11" t="s">
        <v>46</v>
      </c>
      <c r="D285" s="12" t="s">
        <v>274</v>
      </c>
      <c r="E285" s="13">
        <v>4</v>
      </c>
    </row>
    <row r="286" s="27" customFormat="1" ht="17" customHeight="1" spans="1:5">
      <c r="A286" s="5" t="s">
        <v>243</v>
      </c>
      <c r="B286" s="5" t="s">
        <v>227</v>
      </c>
      <c r="C286" s="5"/>
      <c r="D286" s="10" t="s">
        <v>275</v>
      </c>
      <c r="E286" s="9">
        <f>SUM(E287)</f>
        <v>260</v>
      </c>
    </row>
    <row r="287" s="27" customFormat="1" ht="17" customHeight="1" spans="1:5">
      <c r="A287" s="11" t="s">
        <v>243</v>
      </c>
      <c r="B287" s="11" t="s">
        <v>227</v>
      </c>
      <c r="C287" s="11" t="s">
        <v>15</v>
      </c>
      <c r="D287" s="12" t="s">
        <v>276</v>
      </c>
      <c r="E287" s="13">
        <v>260</v>
      </c>
    </row>
    <row r="288" s="27" customFormat="1" ht="17" customHeight="1" spans="1:5">
      <c r="A288" s="5" t="s">
        <v>243</v>
      </c>
      <c r="B288" s="5" t="s">
        <v>46</v>
      </c>
      <c r="C288" s="5"/>
      <c r="D288" s="10" t="s">
        <v>277</v>
      </c>
      <c r="E288" s="9">
        <f>SUM(E289)</f>
        <v>254.21</v>
      </c>
    </row>
    <row r="289" s="27" customFormat="1" ht="17" customHeight="1" spans="1:7">
      <c r="A289" s="11" t="s">
        <v>243</v>
      </c>
      <c r="B289" s="11" t="s">
        <v>46</v>
      </c>
      <c r="C289" s="11" t="s">
        <v>46</v>
      </c>
      <c r="D289" s="12" t="s">
        <v>278</v>
      </c>
      <c r="E289" s="13">
        <v>254.21</v>
      </c>
    </row>
    <row r="290" spans="1:7">
      <c r="A290" s="5" t="s">
        <v>279</v>
      </c>
      <c r="B290" s="5"/>
      <c r="C290" s="5"/>
      <c r="D290" s="10" t="s">
        <v>280</v>
      </c>
      <c r="E290" s="9">
        <f>E291+E294+E296+E298</f>
        <v>15003.95</v>
      </c>
      <c r="F290" s="29">
        <v>15003.95</v>
      </c>
    </row>
    <row r="291" spans="1:7">
      <c r="A291" s="5" t="s">
        <v>279</v>
      </c>
      <c r="B291" s="5" t="s">
        <v>12</v>
      </c>
      <c r="C291" s="5"/>
      <c r="D291" s="10" t="s">
        <v>281</v>
      </c>
      <c r="E291" s="9">
        <f>SUM(E292:E293)</f>
        <v>12775.26</v>
      </c>
    </row>
    <row r="292" spans="1:7">
      <c r="A292" s="11" t="s">
        <v>279</v>
      </c>
      <c r="B292" s="11" t="s">
        <v>12</v>
      </c>
      <c r="C292" s="11" t="s">
        <v>12</v>
      </c>
      <c r="D292" s="12" t="s">
        <v>14</v>
      </c>
      <c r="E292" s="13">
        <v>11936.89</v>
      </c>
    </row>
    <row r="293" spans="1:7">
      <c r="A293" s="11" t="s">
        <v>279</v>
      </c>
      <c r="B293" s="11" t="s">
        <v>12</v>
      </c>
      <c r="C293" s="11" t="s">
        <v>15</v>
      </c>
      <c r="D293" s="12" t="s">
        <v>16</v>
      </c>
      <c r="E293" s="13">
        <v>838.37</v>
      </c>
    </row>
    <row r="294" spans="1:7">
      <c r="A294" s="5" t="s">
        <v>279</v>
      </c>
      <c r="B294" s="5" t="s">
        <v>15</v>
      </c>
      <c r="C294" s="5"/>
      <c r="D294" s="10" t="s">
        <v>282</v>
      </c>
      <c r="E294" s="9">
        <f>SUM(E295)</f>
        <v>99.7</v>
      </c>
    </row>
    <row r="295" spans="1:7">
      <c r="A295" s="11" t="s">
        <v>279</v>
      </c>
      <c r="B295" s="11" t="s">
        <v>15</v>
      </c>
      <c r="C295" s="11" t="s">
        <v>25</v>
      </c>
      <c r="D295" s="12" t="s">
        <v>283</v>
      </c>
      <c r="E295" s="13">
        <v>99.7</v>
      </c>
    </row>
    <row r="296" spans="1:7">
      <c r="A296" s="5" t="s">
        <v>279</v>
      </c>
      <c r="B296" s="5" t="s">
        <v>42</v>
      </c>
      <c r="C296" s="5"/>
      <c r="D296" s="10" t="s">
        <v>284</v>
      </c>
      <c r="E296" s="9">
        <f>SUM(E297)</f>
        <v>16.8</v>
      </c>
    </row>
    <row r="297" spans="1:7">
      <c r="A297" s="11" t="s">
        <v>279</v>
      </c>
      <c r="B297" s="11" t="s">
        <v>42</v>
      </c>
      <c r="C297" s="11" t="s">
        <v>12</v>
      </c>
      <c r="D297" s="12" t="s">
        <v>285</v>
      </c>
      <c r="E297" s="13">
        <v>16.8</v>
      </c>
    </row>
    <row r="298" spans="1:7">
      <c r="A298" s="5" t="s">
        <v>279</v>
      </c>
      <c r="B298" s="5" t="s">
        <v>286</v>
      </c>
      <c r="C298" s="5"/>
      <c r="D298" s="10" t="s">
        <v>287</v>
      </c>
      <c r="E298" s="9">
        <f>SUM(E299:E300)</f>
        <v>2112.19</v>
      </c>
    </row>
    <row r="299" spans="1:7">
      <c r="A299" s="11" t="s">
        <v>279</v>
      </c>
      <c r="B299" s="11" t="s">
        <v>286</v>
      </c>
      <c r="C299" s="11" t="s">
        <v>29</v>
      </c>
      <c r="D299" s="12" t="s">
        <v>30</v>
      </c>
      <c r="E299" s="13">
        <v>104.59</v>
      </c>
    </row>
    <row r="300" spans="1:7">
      <c r="A300" s="11" t="s">
        <v>279</v>
      </c>
      <c r="B300" s="11" t="s">
        <v>286</v>
      </c>
      <c r="C300" s="11" t="s">
        <v>46</v>
      </c>
      <c r="D300" s="12" t="s">
        <v>288</v>
      </c>
      <c r="E300" s="13">
        <v>2007.6</v>
      </c>
      <c r="G300" s="27">
        <v>2000</v>
      </c>
    </row>
    <row r="301" spans="1:7">
      <c r="A301" s="5" t="s">
        <v>289</v>
      </c>
      <c r="B301" s="5"/>
      <c r="C301" s="5"/>
      <c r="D301" s="10" t="s">
        <v>290</v>
      </c>
      <c r="E301" s="9">
        <f>E302+E307+E309+E311+E313</f>
        <v>102256.62</v>
      </c>
      <c r="F301" s="29">
        <v>102256.62</v>
      </c>
    </row>
    <row r="302" spans="1:7">
      <c r="A302" s="5" t="s">
        <v>289</v>
      </c>
      <c r="B302" s="5" t="s">
        <v>12</v>
      </c>
      <c r="C302" s="5"/>
      <c r="D302" s="10" t="s">
        <v>291</v>
      </c>
      <c r="E302" s="9">
        <f>SUM(E303:E306)</f>
        <v>14577.7</v>
      </c>
    </row>
    <row r="303" spans="1:7">
      <c r="A303" s="11" t="s">
        <v>289</v>
      </c>
      <c r="B303" s="11" t="s">
        <v>12</v>
      </c>
      <c r="C303" s="11" t="s">
        <v>12</v>
      </c>
      <c r="D303" s="12" t="s">
        <v>14</v>
      </c>
      <c r="E303" s="13">
        <v>3467.35</v>
      </c>
    </row>
    <row r="304" spans="1:7">
      <c r="A304" s="11" t="s">
        <v>289</v>
      </c>
      <c r="B304" s="11" t="s">
        <v>12</v>
      </c>
      <c r="C304" s="11" t="s">
        <v>15</v>
      </c>
      <c r="D304" s="12" t="s">
        <v>16</v>
      </c>
      <c r="E304" s="13">
        <v>22.8</v>
      </c>
    </row>
    <row r="305" spans="1:7">
      <c r="A305" s="11" t="s">
        <v>289</v>
      </c>
      <c r="B305" s="11" t="s">
        <v>12</v>
      </c>
      <c r="C305" s="11" t="s">
        <v>17</v>
      </c>
      <c r="D305" s="12" t="s">
        <v>292</v>
      </c>
      <c r="E305" s="13">
        <v>651.2</v>
      </c>
    </row>
    <row r="306" spans="1:7">
      <c r="A306" s="11" t="s">
        <v>289</v>
      </c>
      <c r="B306" s="11" t="s">
        <v>12</v>
      </c>
      <c r="C306" s="11" t="s">
        <v>46</v>
      </c>
      <c r="D306" s="12" t="s">
        <v>293</v>
      </c>
      <c r="E306" s="13">
        <v>10436.35</v>
      </c>
    </row>
    <row r="307" spans="1:7">
      <c r="A307" s="5" t="s">
        <v>289</v>
      </c>
      <c r="B307" s="5" t="s">
        <v>25</v>
      </c>
      <c r="C307" s="5"/>
      <c r="D307" s="10" t="s">
        <v>294</v>
      </c>
      <c r="E307" s="9">
        <f t="shared" ref="E307:E311" si="2">SUM(E308)</f>
        <v>57801.96</v>
      </c>
    </row>
    <row r="308" spans="1:7">
      <c r="A308" s="11" t="s">
        <v>289</v>
      </c>
      <c r="B308" s="11" t="s">
        <v>25</v>
      </c>
      <c r="C308" s="11" t="s">
        <v>46</v>
      </c>
      <c r="D308" s="12" t="s">
        <v>295</v>
      </c>
      <c r="E308" s="13">
        <v>57801.96</v>
      </c>
    </row>
    <row r="309" spans="1:7">
      <c r="A309" s="5" t="s">
        <v>289</v>
      </c>
      <c r="B309" s="5" t="s">
        <v>19</v>
      </c>
      <c r="C309" s="5"/>
      <c r="D309" s="10" t="s">
        <v>296</v>
      </c>
      <c r="E309" s="9">
        <f t="shared" si="2"/>
        <v>7973.65</v>
      </c>
    </row>
    <row r="310" spans="1:7">
      <c r="A310" s="11" t="s">
        <v>289</v>
      </c>
      <c r="B310" s="11" t="s">
        <v>19</v>
      </c>
      <c r="C310" s="11" t="s">
        <v>12</v>
      </c>
      <c r="D310" s="12" t="s">
        <v>297</v>
      </c>
      <c r="E310" s="13">
        <v>7973.65</v>
      </c>
    </row>
    <row r="311" spans="1:7">
      <c r="A311" s="5" t="s">
        <v>289</v>
      </c>
      <c r="B311" s="5" t="s">
        <v>38</v>
      </c>
      <c r="C311" s="5"/>
      <c r="D311" s="10" t="s">
        <v>298</v>
      </c>
      <c r="E311" s="9">
        <f t="shared" si="2"/>
        <v>1600.44</v>
      </c>
    </row>
    <row r="312" spans="1:7">
      <c r="A312" s="11" t="s">
        <v>289</v>
      </c>
      <c r="B312" s="11" t="s">
        <v>38</v>
      </c>
      <c r="C312" s="11" t="s">
        <v>12</v>
      </c>
      <c r="D312" s="12" t="s">
        <v>299</v>
      </c>
      <c r="E312" s="13">
        <v>1600.44</v>
      </c>
    </row>
    <row r="313" spans="1:7">
      <c r="A313" s="5" t="s">
        <v>289</v>
      </c>
      <c r="B313" s="5" t="s">
        <v>46</v>
      </c>
      <c r="C313" s="5"/>
      <c r="D313" s="10" t="s">
        <v>300</v>
      </c>
      <c r="E313" s="9">
        <f>SUM(E314)</f>
        <v>20302.87</v>
      </c>
    </row>
    <row r="314" spans="1:7">
      <c r="A314" s="11" t="s">
        <v>289</v>
      </c>
      <c r="B314" s="11" t="s">
        <v>46</v>
      </c>
      <c r="C314" s="11" t="s">
        <v>46</v>
      </c>
      <c r="D314" s="12" t="s">
        <v>301</v>
      </c>
      <c r="E314" s="13">
        <v>20302.87</v>
      </c>
      <c r="G314" s="27">
        <v>20000</v>
      </c>
    </row>
    <row r="315" spans="1:7">
      <c r="A315" s="5" t="s">
        <v>302</v>
      </c>
      <c r="B315" s="5"/>
      <c r="C315" s="5"/>
      <c r="D315" s="10" t="s">
        <v>303</v>
      </c>
      <c r="E315" s="9">
        <f>E316+E322+E327+E334+E336+E338</f>
        <v>60339.67</v>
      </c>
      <c r="F315" s="29">
        <v>60339.67</v>
      </c>
    </row>
    <row r="316" spans="1:7">
      <c r="A316" s="5" t="s">
        <v>302</v>
      </c>
      <c r="B316" s="5" t="s">
        <v>12</v>
      </c>
      <c r="C316" s="5"/>
      <c r="D316" s="10" t="s">
        <v>304</v>
      </c>
      <c r="E316" s="9">
        <f>SUM(E317:E321)</f>
        <v>31718.58</v>
      </c>
    </row>
    <row r="317" spans="1:7">
      <c r="A317" s="11" t="s">
        <v>302</v>
      </c>
      <c r="B317" s="11" t="s">
        <v>12</v>
      </c>
      <c r="C317" s="11" t="s">
        <v>12</v>
      </c>
      <c r="D317" s="12" t="s">
        <v>14</v>
      </c>
      <c r="E317" s="13">
        <v>2585.67</v>
      </c>
    </row>
    <row r="318" spans="1:7">
      <c r="A318" s="11" t="s">
        <v>302</v>
      </c>
      <c r="B318" s="11" t="s">
        <v>12</v>
      </c>
      <c r="C318" s="11" t="s">
        <v>15</v>
      </c>
      <c r="D318" s="12" t="s">
        <v>16</v>
      </c>
      <c r="E318" s="13">
        <v>59.47</v>
      </c>
    </row>
    <row r="319" spans="1:7">
      <c r="A319" s="11" t="s">
        <v>302</v>
      </c>
      <c r="B319" s="11" t="s">
        <v>12</v>
      </c>
      <c r="C319" s="11" t="s">
        <v>17</v>
      </c>
      <c r="D319" s="12" t="s">
        <v>30</v>
      </c>
      <c r="E319" s="13">
        <v>4800.78</v>
      </c>
    </row>
    <row r="320" spans="1:7">
      <c r="A320" s="11" t="s">
        <v>302</v>
      </c>
      <c r="B320" s="11" t="s">
        <v>12</v>
      </c>
      <c r="C320" s="11" t="s">
        <v>305</v>
      </c>
      <c r="D320" s="12" t="s">
        <v>306</v>
      </c>
      <c r="E320" s="13">
        <v>480</v>
      </c>
    </row>
    <row r="321" spans="1:5">
      <c r="A321" s="11" t="s">
        <v>302</v>
      </c>
      <c r="B321" s="11" t="s">
        <v>12</v>
      </c>
      <c r="C321" s="11" t="s">
        <v>46</v>
      </c>
      <c r="D321" s="12" t="s">
        <v>307</v>
      </c>
      <c r="E321" s="13">
        <v>23792.66</v>
      </c>
    </row>
    <row r="322" spans="1:5">
      <c r="A322" s="5" t="s">
        <v>302</v>
      </c>
      <c r="B322" s="5" t="s">
        <v>15</v>
      </c>
      <c r="C322" s="5"/>
      <c r="D322" s="10" t="s">
        <v>308</v>
      </c>
      <c r="E322" s="9">
        <f>SUM(E323:E326)</f>
        <v>3070.76</v>
      </c>
    </row>
    <row r="323" spans="1:5">
      <c r="A323" s="11" t="s">
        <v>302</v>
      </c>
      <c r="B323" s="11" t="s">
        <v>15</v>
      </c>
      <c r="C323" s="11" t="s">
        <v>12</v>
      </c>
      <c r="D323" s="12" t="s">
        <v>14</v>
      </c>
      <c r="E323" s="13">
        <v>1468.99</v>
      </c>
    </row>
    <row r="324" spans="1:5">
      <c r="A324" s="11" t="s">
        <v>302</v>
      </c>
      <c r="B324" s="11" t="s">
        <v>15</v>
      </c>
      <c r="C324" s="11" t="s">
        <v>15</v>
      </c>
      <c r="D324" s="12" t="s">
        <v>16</v>
      </c>
      <c r="E324" s="13">
        <v>83.6</v>
      </c>
    </row>
    <row r="325" spans="1:5">
      <c r="A325" s="11" t="s">
        <v>302</v>
      </c>
      <c r="B325" s="11" t="s">
        <v>15</v>
      </c>
      <c r="C325" s="11" t="s">
        <v>17</v>
      </c>
      <c r="D325" s="12" t="s">
        <v>309</v>
      </c>
      <c r="E325" s="13">
        <v>918.17</v>
      </c>
    </row>
    <row r="326" spans="1:5">
      <c r="A326" s="11" t="s">
        <v>302</v>
      </c>
      <c r="B326" s="11" t="s">
        <v>15</v>
      </c>
      <c r="C326" s="11" t="s">
        <v>73</v>
      </c>
      <c r="D326" s="12" t="s">
        <v>310</v>
      </c>
      <c r="E326" s="13">
        <v>600</v>
      </c>
    </row>
    <row r="327" spans="1:5">
      <c r="A327" s="5" t="s">
        <v>302</v>
      </c>
      <c r="B327" s="5" t="s">
        <v>25</v>
      </c>
      <c r="C327" s="5"/>
      <c r="D327" s="10" t="s">
        <v>311</v>
      </c>
      <c r="E327" s="9">
        <f>SUM(E328:E333)</f>
        <v>4168.13</v>
      </c>
    </row>
    <row r="328" spans="1:5">
      <c r="A328" s="11" t="s">
        <v>302</v>
      </c>
      <c r="B328" s="11" t="s">
        <v>25</v>
      </c>
      <c r="C328" s="11" t="s">
        <v>12</v>
      </c>
      <c r="D328" s="12" t="s">
        <v>14</v>
      </c>
      <c r="E328" s="13">
        <v>1932.23</v>
      </c>
    </row>
    <row r="329" spans="1:5">
      <c r="A329" s="11" t="s">
        <v>302</v>
      </c>
      <c r="B329" s="11" t="s">
        <v>25</v>
      </c>
      <c r="C329" s="11" t="s">
        <v>17</v>
      </c>
      <c r="D329" s="12" t="s">
        <v>312</v>
      </c>
      <c r="E329" s="13">
        <v>39.52</v>
      </c>
    </row>
    <row r="330" spans="1:5">
      <c r="A330" s="11" t="s">
        <v>302</v>
      </c>
      <c r="B330" s="11" t="s">
        <v>25</v>
      </c>
      <c r="C330" s="11" t="s">
        <v>38</v>
      </c>
      <c r="D330" s="12" t="s">
        <v>313</v>
      </c>
      <c r="E330" s="13">
        <v>47.88</v>
      </c>
    </row>
    <row r="331" spans="1:5">
      <c r="A331" s="11" t="s">
        <v>302</v>
      </c>
      <c r="B331" s="11" t="s">
        <v>25</v>
      </c>
      <c r="C331" s="11" t="s">
        <v>48</v>
      </c>
      <c r="D331" s="12" t="s">
        <v>314</v>
      </c>
      <c r="E331" s="13">
        <v>55.2</v>
      </c>
    </row>
    <row r="332" spans="1:5">
      <c r="A332" s="11" t="s">
        <v>302</v>
      </c>
      <c r="B332" s="11" t="s">
        <v>25</v>
      </c>
      <c r="C332" s="11" t="s">
        <v>286</v>
      </c>
      <c r="D332" s="12" t="s">
        <v>315</v>
      </c>
      <c r="E332" s="13">
        <v>38</v>
      </c>
    </row>
    <row r="333" spans="1:5">
      <c r="A333" s="11" t="s">
        <v>302</v>
      </c>
      <c r="B333" s="11" t="s">
        <v>25</v>
      </c>
      <c r="C333" s="11" t="s">
        <v>46</v>
      </c>
      <c r="D333" s="12" t="s">
        <v>316</v>
      </c>
      <c r="E333" s="13">
        <v>2055.3</v>
      </c>
    </row>
    <row r="334" spans="1:5">
      <c r="A334" s="5" t="s">
        <v>302</v>
      </c>
      <c r="B334" s="5" t="s">
        <v>19</v>
      </c>
      <c r="C334" s="5"/>
      <c r="D334" s="10" t="s">
        <v>395</v>
      </c>
      <c r="E334" s="9">
        <f t="shared" ref="E334:E338" si="3">SUM(E335)</f>
        <v>10163</v>
      </c>
    </row>
    <row r="335" ht="22.5" spans="1:5">
      <c r="A335" s="11" t="s">
        <v>302</v>
      </c>
      <c r="B335" s="11" t="s">
        <v>19</v>
      </c>
      <c r="C335" s="11" t="s">
        <v>46</v>
      </c>
      <c r="D335" s="12" t="s">
        <v>396</v>
      </c>
      <c r="E335" s="13">
        <v>10163</v>
      </c>
    </row>
    <row r="336" spans="1:5">
      <c r="A336" s="5" t="s">
        <v>302</v>
      </c>
      <c r="B336" s="5" t="s">
        <v>21</v>
      </c>
      <c r="C336" s="5"/>
      <c r="D336" s="10" t="s">
        <v>319</v>
      </c>
      <c r="E336" s="9">
        <f t="shared" si="3"/>
        <v>224</v>
      </c>
    </row>
    <row r="337" spans="1:7">
      <c r="A337" s="11" t="s">
        <v>302</v>
      </c>
      <c r="B337" s="11" t="s">
        <v>21</v>
      </c>
      <c r="C337" s="11" t="s">
        <v>17</v>
      </c>
      <c r="D337" s="12" t="s">
        <v>320</v>
      </c>
      <c r="E337" s="13">
        <v>224</v>
      </c>
    </row>
    <row r="338" spans="1:7">
      <c r="A338" s="5" t="s">
        <v>302</v>
      </c>
      <c r="B338" s="5" t="s">
        <v>46</v>
      </c>
      <c r="C338" s="5"/>
      <c r="D338" s="10" t="s">
        <v>321</v>
      </c>
      <c r="E338" s="9">
        <f t="shared" si="3"/>
        <v>10995.2</v>
      </c>
    </row>
    <row r="339" spans="1:7">
      <c r="A339" s="11" t="s">
        <v>302</v>
      </c>
      <c r="B339" s="11" t="s">
        <v>46</v>
      </c>
      <c r="C339" s="11" t="s">
        <v>46</v>
      </c>
      <c r="D339" s="12" t="s">
        <v>322</v>
      </c>
      <c r="E339" s="13">
        <v>10995.2</v>
      </c>
      <c r="G339" s="27">
        <v>10000</v>
      </c>
    </row>
    <row r="340" spans="1:7">
      <c r="A340" s="5" t="s">
        <v>323</v>
      </c>
      <c r="B340" s="5"/>
      <c r="C340" s="5"/>
      <c r="D340" s="10" t="s">
        <v>324</v>
      </c>
      <c r="E340" s="9">
        <f>E341</f>
        <v>11315.81</v>
      </c>
      <c r="F340" s="29">
        <v>11315.81</v>
      </c>
    </row>
    <row r="341" spans="1:7">
      <c r="A341" s="5" t="s">
        <v>323</v>
      </c>
      <c r="B341" s="5" t="s">
        <v>12</v>
      </c>
      <c r="C341" s="5"/>
      <c r="D341" s="10" t="s">
        <v>325</v>
      </c>
      <c r="E341" s="9">
        <f>SUM(E342:E346)</f>
        <v>11315.81</v>
      </c>
    </row>
    <row r="342" spans="1:7">
      <c r="A342" s="11" t="s">
        <v>323</v>
      </c>
      <c r="B342" s="11" t="s">
        <v>12</v>
      </c>
      <c r="C342" s="11" t="s">
        <v>12</v>
      </c>
      <c r="D342" s="12" t="s">
        <v>14</v>
      </c>
      <c r="E342" s="13">
        <v>2097.96</v>
      </c>
    </row>
    <row r="343" spans="1:7">
      <c r="A343" s="11" t="s">
        <v>323</v>
      </c>
      <c r="B343" s="11" t="s">
        <v>12</v>
      </c>
      <c r="C343" s="11" t="s">
        <v>15</v>
      </c>
      <c r="D343" s="12" t="s">
        <v>16</v>
      </c>
      <c r="E343" s="13">
        <v>258.9</v>
      </c>
    </row>
    <row r="344" spans="1:7">
      <c r="A344" s="11" t="s">
        <v>323</v>
      </c>
      <c r="B344" s="11" t="s">
        <v>12</v>
      </c>
      <c r="C344" s="11" t="s">
        <v>38</v>
      </c>
      <c r="D344" s="12" t="s">
        <v>326</v>
      </c>
      <c r="E344" s="13">
        <v>244.15</v>
      </c>
    </row>
    <row r="345" spans="1:7">
      <c r="A345" s="11" t="s">
        <v>323</v>
      </c>
      <c r="B345" s="11" t="s">
        <v>12</v>
      </c>
      <c r="C345" s="11" t="s">
        <v>78</v>
      </c>
      <c r="D345" s="12" t="s">
        <v>327</v>
      </c>
      <c r="E345" s="13">
        <v>1020.61</v>
      </c>
    </row>
    <row r="346" spans="1:7">
      <c r="A346" s="11" t="s">
        <v>323</v>
      </c>
      <c r="B346" s="11" t="s">
        <v>12</v>
      </c>
      <c r="C346" s="11" t="s">
        <v>46</v>
      </c>
      <c r="D346" s="12" t="s">
        <v>328</v>
      </c>
      <c r="E346" s="13">
        <v>7694.19</v>
      </c>
    </row>
    <row r="347" spans="1:7">
      <c r="A347" s="5" t="s">
        <v>329</v>
      </c>
      <c r="B347" s="5"/>
      <c r="C347" s="5"/>
      <c r="D347" s="10" t="s">
        <v>330</v>
      </c>
      <c r="E347" s="9">
        <f>E348+E350+E354+E356+E359+E362+E364</f>
        <v>254040.94</v>
      </c>
      <c r="F347" s="29">
        <v>254040.94</v>
      </c>
    </row>
    <row r="348" spans="1:7">
      <c r="A348" s="5" t="s">
        <v>329</v>
      </c>
      <c r="B348" s="5" t="s">
        <v>12</v>
      </c>
      <c r="C348" s="5"/>
      <c r="D348" s="10" t="s">
        <v>331</v>
      </c>
      <c r="E348" s="9">
        <f>SUM(E349)</f>
        <v>2600</v>
      </c>
    </row>
    <row r="349" spans="1:7">
      <c r="A349" s="11" t="s">
        <v>329</v>
      </c>
      <c r="B349" s="11" t="s">
        <v>12</v>
      </c>
      <c r="C349" s="11" t="s">
        <v>46</v>
      </c>
      <c r="D349" s="12" t="s">
        <v>332</v>
      </c>
      <c r="E349" s="13">
        <v>2600</v>
      </c>
    </row>
    <row r="350" spans="1:7">
      <c r="A350" s="5" t="s">
        <v>329</v>
      </c>
      <c r="B350" s="5" t="s">
        <v>15</v>
      </c>
      <c r="C350" s="5"/>
      <c r="D350" s="10" t="s">
        <v>333</v>
      </c>
      <c r="E350" s="9">
        <f>SUM(E351:E353)</f>
        <v>2151.34</v>
      </c>
    </row>
    <row r="351" spans="1:7">
      <c r="A351" s="11" t="s">
        <v>329</v>
      </c>
      <c r="B351" s="11" t="s">
        <v>15</v>
      </c>
      <c r="C351" s="11" t="s">
        <v>12</v>
      </c>
      <c r="D351" s="12" t="s">
        <v>14</v>
      </c>
      <c r="E351" s="13">
        <v>1788.71</v>
      </c>
    </row>
    <row r="352" spans="1:7">
      <c r="A352" s="11" t="s">
        <v>329</v>
      </c>
      <c r="B352" s="11" t="s">
        <v>15</v>
      </c>
      <c r="C352" s="11" t="s">
        <v>15</v>
      </c>
      <c r="D352" s="12" t="s">
        <v>16</v>
      </c>
      <c r="E352" s="13">
        <v>14.63</v>
      </c>
    </row>
    <row r="353" spans="1:7">
      <c r="A353" s="11" t="s">
        <v>329</v>
      </c>
      <c r="B353" s="11" t="s">
        <v>15</v>
      </c>
      <c r="C353" s="11" t="s">
        <v>46</v>
      </c>
      <c r="D353" s="12" t="s">
        <v>334</v>
      </c>
      <c r="E353" s="13">
        <v>348</v>
      </c>
    </row>
    <row r="354" spans="1:7">
      <c r="A354" s="5" t="s">
        <v>329</v>
      </c>
      <c r="B354" s="5" t="s">
        <v>25</v>
      </c>
      <c r="C354" s="5"/>
      <c r="D354" s="10" t="s">
        <v>335</v>
      </c>
      <c r="E354" s="9">
        <f>SUM(E355)</f>
        <v>338.04</v>
      </c>
    </row>
    <row r="355" spans="1:7">
      <c r="A355" s="11" t="s">
        <v>329</v>
      </c>
      <c r="B355" s="11" t="s">
        <v>25</v>
      </c>
      <c r="C355" s="11" t="s">
        <v>46</v>
      </c>
      <c r="D355" s="12" t="s">
        <v>336</v>
      </c>
      <c r="E355" s="13">
        <v>338.04</v>
      </c>
    </row>
    <row r="356" spans="1:7">
      <c r="A356" s="5" t="s">
        <v>329</v>
      </c>
      <c r="B356" s="5" t="s">
        <v>19</v>
      </c>
      <c r="C356" s="5"/>
      <c r="D356" s="10" t="s">
        <v>337</v>
      </c>
      <c r="E356" s="9">
        <f>SUM(E357:E358)</f>
        <v>1183.86</v>
      </c>
    </row>
    <row r="357" spans="1:7">
      <c r="A357" s="11" t="s">
        <v>329</v>
      </c>
      <c r="B357" s="11" t="s">
        <v>19</v>
      </c>
      <c r="C357" s="11" t="s">
        <v>12</v>
      </c>
      <c r="D357" s="12" t="s">
        <v>14</v>
      </c>
      <c r="E357" s="13">
        <v>1098.36</v>
      </c>
    </row>
    <row r="358" spans="1:7">
      <c r="A358" s="11" t="s">
        <v>329</v>
      </c>
      <c r="B358" s="11" t="s">
        <v>19</v>
      </c>
      <c r="C358" s="11" t="s">
        <v>15</v>
      </c>
      <c r="D358" s="12" t="s">
        <v>16</v>
      </c>
      <c r="E358" s="13">
        <v>85.5</v>
      </c>
    </row>
    <row r="359" spans="1:7">
      <c r="A359" s="5" t="s">
        <v>329</v>
      </c>
      <c r="B359" s="5" t="s">
        <v>35</v>
      </c>
      <c r="C359" s="5"/>
      <c r="D359" s="10" t="s">
        <v>338</v>
      </c>
      <c r="E359" s="9">
        <f>SUM(E360:E361)</f>
        <v>841.76</v>
      </c>
    </row>
    <row r="360" spans="1:7">
      <c r="A360" s="11" t="s">
        <v>329</v>
      </c>
      <c r="B360" s="11" t="s">
        <v>35</v>
      </c>
      <c r="C360" s="11" t="s">
        <v>12</v>
      </c>
      <c r="D360" s="12" t="s">
        <v>14</v>
      </c>
      <c r="E360" s="13">
        <v>647.3</v>
      </c>
    </row>
    <row r="361" spans="1:7">
      <c r="A361" s="11" t="s">
        <v>329</v>
      </c>
      <c r="B361" s="11" t="s">
        <v>35</v>
      </c>
      <c r="C361" s="11" t="s">
        <v>15</v>
      </c>
      <c r="D361" s="12" t="s">
        <v>16</v>
      </c>
      <c r="E361" s="13">
        <v>194.46</v>
      </c>
    </row>
    <row r="362" spans="1:7">
      <c r="A362" s="5" t="s">
        <v>329</v>
      </c>
      <c r="B362" s="5" t="s">
        <v>21</v>
      </c>
      <c r="C362" s="5"/>
      <c r="D362" s="10" t="s">
        <v>339</v>
      </c>
      <c r="E362" s="9">
        <f>SUM(E363)</f>
        <v>3313.4</v>
      </c>
    </row>
    <row r="363" spans="1:7">
      <c r="A363" s="11" t="s">
        <v>329</v>
      </c>
      <c r="B363" s="11" t="s">
        <v>21</v>
      </c>
      <c r="C363" s="11" t="s">
        <v>46</v>
      </c>
      <c r="D363" s="12" t="s">
        <v>340</v>
      </c>
      <c r="E363" s="13">
        <v>3313.4</v>
      </c>
    </row>
    <row r="364" spans="1:7">
      <c r="A364" s="5" t="s">
        <v>329</v>
      </c>
      <c r="B364" s="5" t="s">
        <v>46</v>
      </c>
      <c r="C364" s="5"/>
      <c r="D364" s="10" t="s">
        <v>341</v>
      </c>
      <c r="E364" s="9">
        <f>SUM(E365)</f>
        <v>243612.54</v>
      </c>
    </row>
    <row r="365" spans="1:7">
      <c r="A365" s="11" t="s">
        <v>329</v>
      </c>
      <c r="B365" s="11" t="s">
        <v>46</v>
      </c>
      <c r="C365" s="11" t="s">
        <v>46</v>
      </c>
      <c r="D365" s="12" t="s">
        <v>342</v>
      </c>
      <c r="E365" s="13">
        <f>243612.54</f>
        <v>243612.54</v>
      </c>
      <c r="G365" s="27">
        <f>213619+18000</f>
        <v>231619</v>
      </c>
    </row>
    <row r="366" spans="1:7">
      <c r="A366" s="5" t="s">
        <v>343</v>
      </c>
      <c r="B366" s="5"/>
      <c r="C366" s="5"/>
      <c r="D366" s="10" t="s">
        <v>344</v>
      </c>
      <c r="E366" s="9">
        <f>E367</f>
        <v>1102.13</v>
      </c>
      <c r="F366" s="29">
        <v>1102.13</v>
      </c>
    </row>
    <row r="367" spans="1:7">
      <c r="A367" s="5" t="s">
        <v>343</v>
      </c>
      <c r="B367" s="5" t="s">
        <v>15</v>
      </c>
      <c r="C367" s="5"/>
      <c r="D367" s="10" t="s">
        <v>345</v>
      </c>
      <c r="E367" s="9">
        <f>SUM(E368:E371)</f>
        <v>1102.13</v>
      </c>
    </row>
    <row r="368" spans="1:7">
      <c r="A368" s="11" t="s">
        <v>343</v>
      </c>
      <c r="B368" s="11" t="s">
        <v>15</v>
      </c>
      <c r="C368" s="11" t="s">
        <v>12</v>
      </c>
      <c r="D368" s="12" t="s">
        <v>14</v>
      </c>
      <c r="E368" s="13">
        <v>841.6</v>
      </c>
    </row>
    <row r="369" spans="1:6">
      <c r="A369" s="11" t="s">
        <v>343</v>
      </c>
      <c r="B369" s="11" t="s">
        <v>15</v>
      </c>
      <c r="C369" s="11" t="s">
        <v>15</v>
      </c>
      <c r="D369" s="12" t="s">
        <v>16</v>
      </c>
      <c r="E369" s="13">
        <v>30.4</v>
      </c>
    </row>
    <row r="370" spans="1:6">
      <c r="A370" s="11" t="s">
        <v>343</v>
      </c>
      <c r="B370" s="11" t="s">
        <v>15</v>
      </c>
      <c r="C370" s="11" t="s">
        <v>29</v>
      </c>
      <c r="D370" s="12" t="s">
        <v>30</v>
      </c>
      <c r="E370" s="13">
        <v>220.13</v>
      </c>
    </row>
    <row r="371" spans="1:6">
      <c r="A371" s="11" t="s">
        <v>343</v>
      </c>
      <c r="B371" s="11" t="s">
        <v>15</v>
      </c>
      <c r="C371" s="11" t="s">
        <v>46</v>
      </c>
      <c r="D371" s="12" t="s">
        <v>346</v>
      </c>
      <c r="E371" s="13">
        <v>10</v>
      </c>
    </row>
    <row r="372" spans="1:6">
      <c r="A372" s="5" t="s">
        <v>347</v>
      </c>
      <c r="B372" s="5"/>
      <c r="C372" s="5"/>
      <c r="D372" s="10" t="s">
        <v>348</v>
      </c>
      <c r="E372" s="9">
        <f>E373</f>
        <v>160</v>
      </c>
      <c r="F372" s="29">
        <v>160</v>
      </c>
    </row>
    <row r="373" spans="1:6">
      <c r="A373" s="5" t="s">
        <v>347</v>
      </c>
      <c r="B373" s="5" t="s">
        <v>25</v>
      </c>
      <c r="C373" s="5"/>
      <c r="D373" s="10" t="s">
        <v>349</v>
      </c>
      <c r="E373" s="9">
        <f>SUM(E374)</f>
        <v>160</v>
      </c>
    </row>
    <row r="374" spans="1:6">
      <c r="A374" s="11" t="s">
        <v>347</v>
      </c>
      <c r="B374" s="11" t="s">
        <v>25</v>
      </c>
      <c r="C374" s="11" t="s">
        <v>46</v>
      </c>
      <c r="D374" s="12" t="s">
        <v>350</v>
      </c>
      <c r="E374" s="13">
        <v>160</v>
      </c>
    </row>
    <row r="375" spans="1:6">
      <c r="A375" s="5" t="s">
        <v>351</v>
      </c>
      <c r="B375" s="5"/>
      <c r="C375" s="5"/>
      <c r="D375" s="10" t="s">
        <v>352</v>
      </c>
      <c r="E375" s="9">
        <f>E376+E380+E384</f>
        <v>14938.61</v>
      </c>
      <c r="F375" s="29">
        <v>14938.61</v>
      </c>
    </row>
    <row r="376" spans="1:6">
      <c r="A376" s="5" t="s">
        <v>351</v>
      </c>
      <c r="B376" s="5" t="s">
        <v>12</v>
      </c>
      <c r="C376" s="5"/>
      <c r="D376" s="10" t="s">
        <v>353</v>
      </c>
      <c r="E376" s="9">
        <f>SUM(E377:E379)</f>
        <v>12458.61</v>
      </c>
    </row>
    <row r="377" spans="1:6">
      <c r="A377" s="11" t="s">
        <v>351</v>
      </c>
      <c r="B377" s="11" t="s">
        <v>12</v>
      </c>
      <c r="C377" s="11" t="s">
        <v>12</v>
      </c>
      <c r="D377" s="12" t="s">
        <v>14</v>
      </c>
      <c r="E377" s="13">
        <v>7711.57</v>
      </c>
    </row>
    <row r="378" spans="1:6">
      <c r="A378" s="11" t="s">
        <v>351</v>
      </c>
      <c r="B378" s="11" t="s">
        <v>12</v>
      </c>
      <c r="C378" s="11" t="s">
        <v>21</v>
      </c>
      <c r="D378" s="12" t="s">
        <v>354</v>
      </c>
      <c r="E378" s="13">
        <v>2583.84</v>
      </c>
    </row>
    <row r="379" spans="1:6">
      <c r="A379" s="11" t="s">
        <v>351</v>
      </c>
      <c r="B379" s="11" t="s">
        <v>12</v>
      </c>
      <c r="C379" s="11" t="s">
        <v>286</v>
      </c>
      <c r="D379" s="12" t="s">
        <v>355</v>
      </c>
      <c r="E379" s="13">
        <v>2163.2</v>
      </c>
    </row>
    <row r="380" spans="1:6">
      <c r="A380" s="5" t="s">
        <v>351</v>
      </c>
      <c r="B380" s="5" t="s">
        <v>19</v>
      </c>
      <c r="C380" s="5"/>
      <c r="D380" s="10" t="s">
        <v>356</v>
      </c>
      <c r="E380" s="9">
        <f>SUM(E381:E383)</f>
        <v>680</v>
      </c>
    </row>
    <row r="381" spans="1:6">
      <c r="A381" s="11" t="s">
        <v>351</v>
      </c>
      <c r="B381" s="11" t="s">
        <v>19</v>
      </c>
      <c r="C381" s="11" t="s">
        <v>12</v>
      </c>
      <c r="D381" s="12" t="s">
        <v>14</v>
      </c>
      <c r="E381" s="13">
        <v>600</v>
      </c>
    </row>
    <row r="382" spans="1:6">
      <c r="A382" s="11" t="s">
        <v>351</v>
      </c>
      <c r="B382" s="11" t="s">
        <v>19</v>
      </c>
      <c r="C382" s="11" t="s">
        <v>15</v>
      </c>
      <c r="D382" s="12" t="s">
        <v>16</v>
      </c>
      <c r="E382" s="13">
        <v>50</v>
      </c>
    </row>
    <row r="383" spans="1:6">
      <c r="A383" s="11" t="s">
        <v>351</v>
      </c>
      <c r="B383" s="11" t="s">
        <v>19</v>
      </c>
      <c r="C383" s="11" t="s">
        <v>87</v>
      </c>
      <c r="D383" s="12" t="s">
        <v>357</v>
      </c>
      <c r="E383" s="13">
        <v>30</v>
      </c>
    </row>
    <row r="384" spans="1:6">
      <c r="A384" s="5" t="s">
        <v>351</v>
      </c>
      <c r="B384" s="5" t="s">
        <v>46</v>
      </c>
      <c r="C384" s="5"/>
      <c r="D384" s="10" t="s">
        <v>397</v>
      </c>
      <c r="E384" s="9">
        <f t="shared" ref="E384:E389" si="4">SUM(E385)</f>
        <v>1800</v>
      </c>
    </row>
    <row r="385" spans="1:6">
      <c r="A385" s="11" t="s">
        <v>351</v>
      </c>
      <c r="B385" s="11" t="s">
        <v>46</v>
      </c>
      <c r="C385" s="11" t="s">
        <v>46</v>
      </c>
      <c r="D385" s="12" t="s">
        <v>398</v>
      </c>
      <c r="E385" s="13">
        <v>1800</v>
      </c>
    </row>
    <row r="386" spans="1:6">
      <c r="A386" s="5" t="s">
        <v>358</v>
      </c>
      <c r="B386" s="5"/>
      <c r="C386" s="5"/>
      <c r="D386" s="10" t="s">
        <v>359</v>
      </c>
      <c r="E386" s="9">
        <f>E387+E389+E391</f>
        <v>23199.4</v>
      </c>
      <c r="F386" s="29">
        <v>23199.4</v>
      </c>
    </row>
    <row r="387" spans="1:6">
      <c r="A387" s="5" t="s">
        <v>358</v>
      </c>
      <c r="B387" s="5" t="s">
        <v>12</v>
      </c>
      <c r="C387" s="5"/>
      <c r="D387" s="10" t="s">
        <v>360</v>
      </c>
      <c r="E387" s="9">
        <f t="shared" si="4"/>
        <v>3823.66</v>
      </c>
    </row>
    <row r="388" spans="1:6">
      <c r="A388" s="11" t="s">
        <v>358</v>
      </c>
      <c r="B388" s="11" t="s">
        <v>12</v>
      </c>
      <c r="C388" s="11" t="s">
        <v>46</v>
      </c>
      <c r="D388" s="12" t="s">
        <v>361</v>
      </c>
      <c r="E388" s="13">
        <v>3823.66</v>
      </c>
    </row>
    <row r="389" spans="1:6">
      <c r="A389" s="5" t="s">
        <v>358</v>
      </c>
      <c r="B389" s="5" t="s">
        <v>15</v>
      </c>
      <c r="C389" s="5"/>
      <c r="D389" s="10" t="s">
        <v>362</v>
      </c>
      <c r="E389" s="9">
        <f t="shared" si="4"/>
        <v>15911.49</v>
      </c>
    </row>
    <row r="390" spans="1:6">
      <c r="A390" s="11" t="s">
        <v>358</v>
      </c>
      <c r="B390" s="11" t="s">
        <v>15</v>
      </c>
      <c r="C390" s="11" t="s">
        <v>12</v>
      </c>
      <c r="D390" s="12" t="s">
        <v>363</v>
      </c>
      <c r="E390" s="13">
        <v>15911.49</v>
      </c>
    </row>
    <row r="391" spans="1:6">
      <c r="A391" s="5" t="s">
        <v>358</v>
      </c>
      <c r="B391" s="5" t="s">
        <v>25</v>
      </c>
      <c r="C391" s="5"/>
      <c r="D391" s="10" t="s">
        <v>364</v>
      </c>
      <c r="E391" s="9">
        <f>SUM(E392)</f>
        <v>3464.25</v>
      </c>
    </row>
    <row r="392" spans="1:6">
      <c r="A392" s="11" t="s">
        <v>358</v>
      </c>
      <c r="B392" s="11" t="s">
        <v>25</v>
      </c>
      <c r="C392" s="11" t="s">
        <v>15</v>
      </c>
      <c r="D392" s="12" t="s">
        <v>365</v>
      </c>
      <c r="E392" s="13">
        <v>3464.25</v>
      </c>
    </row>
    <row r="393" spans="1:6">
      <c r="A393" s="5" t="s">
        <v>366</v>
      </c>
      <c r="B393" s="5"/>
      <c r="C393" s="5"/>
      <c r="D393" s="10" t="s">
        <v>367</v>
      </c>
      <c r="E393" s="9">
        <f>E394+E397</f>
        <v>488.24</v>
      </c>
      <c r="F393" s="29">
        <v>488.24</v>
      </c>
    </row>
    <row r="394" spans="1:6">
      <c r="A394" s="5" t="s">
        <v>366</v>
      </c>
      <c r="B394" s="5" t="s">
        <v>12</v>
      </c>
      <c r="C394" s="5"/>
      <c r="D394" s="10" t="s">
        <v>368</v>
      </c>
      <c r="E394" s="9">
        <f>SUM(E395:E396)</f>
        <v>449.84</v>
      </c>
    </row>
    <row r="395" spans="1:6">
      <c r="A395" s="11" t="s">
        <v>366</v>
      </c>
      <c r="B395" s="11" t="s">
        <v>12</v>
      </c>
      <c r="C395" s="11" t="s">
        <v>15</v>
      </c>
      <c r="D395" s="12" t="s">
        <v>16</v>
      </c>
      <c r="E395" s="13">
        <v>65</v>
      </c>
    </row>
    <row r="396" spans="1:6">
      <c r="A396" s="11" t="s">
        <v>366</v>
      </c>
      <c r="B396" s="11" t="s">
        <v>12</v>
      </c>
      <c r="C396" s="11" t="s">
        <v>29</v>
      </c>
      <c r="D396" s="12" t="s">
        <v>30</v>
      </c>
      <c r="E396" s="13">
        <v>384.84</v>
      </c>
    </row>
    <row r="397" spans="1:6">
      <c r="A397" s="5" t="s">
        <v>366</v>
      </c>
      <c r="B397" s="5" t="s">
        <v>19</v>
      </c>
      <c r="C397" s="5"/>
      <c r="D397" s="10" t="s">
        <v>369</v>
      </c>
      <c r="E397" s="9">
        <f>SUM(E398)</f>
        <v>38.4</v>
      </c>
    </row>
    <row r="398" spans="1:6">
      <c r="A398" s="11" t="s">
        <v>366</v>
      </c>
      <c r="B398" s="11" t="s">
        <v>19</v>
      </c>
      <c r="C398" s="11" t="s">
        <v>25</v>
      </c>
      <c r="D398" s="12" t="s">
        <v>370</v>
      </c>
      <c r="E398" s="13">
        <v>38.4</v>
      </c>
    </row>
    <row r="399" spans="1:6">
      <c r="A399" s="5" t="s">
        <v>371</v>
      </c>
      <c r="B399" s="5"/>
      <c r="C399" s="5"/>
      <c r="D399" s="10" t="s">
        <v>372</v>
      </c>
      <c r="E399" s="9">
        <f>E400+E405+E407+E410</f>
        <v>9954.95</v>
      </c>
      <c r="F399" s="29">
        <v>9954.95</v>
      </c>
    </row>
    <row r="400" spans="1:6">
      <c r="A400" s="5" t="s">
        <v>371</v>
      </c>
      <c r="B400" s="5" t="s">
        <v>12</v>
      </c>
      <c r="C400" s="5"/>
      <c r="D400" s="10" t="s">
        <v>373</v>
      </c>
      <c r="E400" s="9">
        <f>SUM(E401:E404)</f>
        <v>2736.27</v>
      </c>
    </row>
    <row r="401" spans="1:6">
      <c r="A401" s="11" t="s">
        <v>371</v>
      </c>
      <c r="B401" s="11" t="s">
        <v>12</v>
      </c>
      <c r="C401" s="11" t="s">
        <v>12</v>
      </c>
      <c r="D401" s="12" t="s">
        <v>14</v>
      </c>
      <c r="E401" s="13">
        <v>1754.88</v>
      </c>
    </row>
    <row r="402" spans="1:6">
      <c r="A402" s="11" t="s">
        <v>371</v>
      </c>
      <c r="B402" s="11" t="s">
        <v>12</v>
      </c>
      <c r="C402" s="11" t="s">
        <v>38</v>
      </c>
      <c r="D402" s="12" t="s">
        <v>374</v>
      </c>
      <c r="E402" s="13">
        <v>65</v>
      </c>
    </row>
    <row r="403" spans="1:6">
      <c r="A403" s="11" t="s">
        <v>371</v>
      </c>
      <c r="B403" s="11" t="s">
        <v>12</v>
      </c>
      <c r="C403" s="11" t="s">
        <v>29</v>
      </c>
      <c r="D403" s="12" t="s">
        <v>30</v>
      </c>
      <c r="E403" s="13">
        <v>788.98</v>
      </c>
    </row>
    <row r="404" spans="1:6">
      <c r="A404" s="11" t="s">
        <v>371</v>
      </c>
      <c r="B404" s="11" t="s">
        <v>12</v>
      </c>
      <c r="C404" s="11" t="s">
        <v>46</v>
      </c>
      <c r="D404" s="12" t="s">
        <v>375</v>
      </c>
      <c r="E404" s="13">
        <v>127.41</v>
      </c>
    </row>
    <row r="405" spans="1:6">
      <c r="A405" s="5" t="s">
        <v>371</v>
      </c>
      <c r="B405" s="5" t="s">
        <v>15</v>
      </c>
      <c r="C405" s="5"/>
      <c r="D405" s="10" t="s">
        <v>376</v>
      </c>
      <c r="E405" s="9">
        <f>SUM(E406)</f>
        <v>5656.09</v>
      </c>
    </row>
    <row r="406" spans="1:6">
      <c r="A406" s="11" t="s">
        <v>371</v>
      </c>
      <c r="B406" s="11" t="s">
        <v>15</v>
      </c>
      <c r="C406" s="11" t="s">
        <v>12</v>
      </c>
      <c r="D406" s="12" t="s">
        <v>14</v>
      </c>
      <c r="E406" s="13">
        <v>5656.09</v>
      </c>
    </row>
    <row r="407" spans="1:6">
      <c r="A407" s="5" t="s">
        <v>371</v>
      </c>
      <c r="B407" s="5" t="s">
        <v>19</v>
      </c>
      <c r="C407" s="5"/>
      <c r="D407" s="10" t="s">
        <v>377</v>
      </c>
      <c r="E407" s="9">
        <f>SUM(E408:E409)</f>
        <v>132.59</v>
      </c>
    </row>
    <row r="408" spans="1:6">
      <c r="A408" s="11" t="s">
        <v>371</v>
      </c>
      <c r="B408" s="11" t="s">
        <v>19</v>
      </c>
      <c r="C408" s="11" t="s">
        <v>12</v>
      </c>
      <c r="D408" s="12" t="s">
        <v>14</v>
      </c>
      <c r="E408" s="13">
        <v>117.39</v>
      </c>
    </row>
    <row r="409" spans="1:6">
      <c r="A409" s="11" t="s">
        <v>371</v>
      </c>
      <c r="B409" s="11" t="s">
        <v>19</v>
      </c>
      <c r="C409" s="11" t="s">
        <v>17</v>
      </c>
      <c r="D409" s="12" t="s">
        <v>378</v>
      </c>
      <c r="E409" s="13">
        <v>15.2</v>
      </c>
    </row>
    <row r="410" spans="1:6">
      <c r="A410" s="5" t="s">
        <v>371</v>
      </c>
      <c r="B410" s="5" t="s">
        <v>46</v>
      </c>
      <c r="C410" s="5"/>
      <c r="D410" s="10" t="s">
        <v>379</v>
      </c>
      <c r="E410" s="9">
        <f>SUM(E411)</f>
        <v>1430</v>
      </c>
    </row>
    <row r="411" spans="1:6">
      <c r="A411" s="11" t="s">
        <v>371</v>
      </c>
      <c r="B411" s="11" t="s">
        <v>46</v>
      </c>
      <c r="C411" s="11" t="s">
        <v>46</v>
      </c>
      <c r="D411" s="12" t="s">
        <v>380</v>
      </c>
      <c r="E411" s="13">
        <v>1430</v>
      </c>
    </row>
    <row r="412" spans="1:6">
      <c r="A412" s="5" t="s">
        <v>381</v>
      </c>
      <c r="B412" s="5"/>
      <c r="C412" s="5"/>
      <c r="D412" s="10" t="s">
        <v>382</v>
      </c>
      <c r="E412" s="9">
        <f>E413</f>
        <v>20000</v>
      </c>
      <c r="F412" s="29">
        <v>20000</v>
      </c>
    </row>
    <row r="413" spans="1:6">
      <c r="A413" s="5" t="s">
        <v>381</v>
      </c>
      <c r="B413" s="5"/>
      <c r="C413" s="5"/>
      <c r="D413" s="10" t="s">
        <v>399</v>
      </c>
      <c r="E413" s="9">
        <f>SUM(E414)</f>
        <v>20000</v>
      </c>
      <c r="F413" s="29">
        <v>587.59</v>
      </c>
    </row>
    <row r="414" spans="1:6">
      <c r="A414" s="11" t="s">
        <v>381</v>
      </c>
      <c r="B414" s="11"/>
      <c r="C414" s="11"/>
      <c r="D414" s="12" t="s">
        <v>400</v>
      </c>
      <c r="E414" s="13">
        <v>20000</v>
      </c>
      <c r="F414" s="29">
        <v>67900</v>
      </c>
    </row>
    <row r="415" spans="1:6">
      <c r="A415" s="5" t="s">
        <v>383</v>
      </c>
      <c r="B415" s="5"/>
      <c r="C415" s="5"/>
      <c r="D415" s="10" t="s">
        <v>384</v>
      </c>
      <c r="E415" s="9">
        <f>E416</f>
        <v>587.59</v>
      </c>
    </row>
    <row r="416" spans="1:6">
      <c r="A416" s="5" t="s">
        <v>383</v>
      </c>
      <c r="B416" s="5" t="s">
        <v>15</v>
      </c>
      <c r="C416" s="5"/>
      <c r="D416" s="10" t="s">
        <v>385</v>
      </c>
      <c r="E416" s="9">
        <f>SUM(E417)</f>
        <v>587.59</v>
      </c>
    </row>
    <row r="417" spans="1:5">
      <c r="A417" s="11" t="s">
        <v>383</v>
      </c>
      <c r="B417" s="11" t="s">
        <v>15</v>
      </c>
      <c r="C417" s="11" t="s">
        <v>12</v>
      </c>
      <c r="D417" s="12" t="s">
        <v>386</v>
      </c>
      <c r="E417" s="13">
        <v>587.59</v>
      </c>
    </row>
    <row r="418" spans="1:5">
      <c r="A418" s="5" t="s">
        <v>387</v>
      </c>
      <c r="B418" s="5"/>
      <c r="C418" s="5"/>
      <c r="D418" s="10" t="s">
        <v>388</v>
      </c>
      <c r="E418" s="9">
        <f>E419</f>
        <v>67900</v>
      </c>
    </row>
    <row r="419" spans="1:5">
      <c r="A419" s="5" t="s">
        <v>387</v>
      </c>
      <c r="B419" s="5" t="s">
        <v>25</v>
      </c>
      <c r="C419" s="5"/>
      <c r="D419" s="10" t="s">
        <v>389</v>
      </c>
      <c r="E419" s="9">
        <f>SUM(E420)</f>
        <v>67900</v>
      </c>
    </row>
    <row r="420" spans="1:5">
      <c r="A420" s="11" t="s">
        <v>387</v>
      </c>
      <c r="B420" s="11" t="s">
        <v>25</v>
      </c>
      <c r="C420" s="11" t="s">
        <v>46</v>
      </c>
      <c r="D420" s="12" t="s">
        <v>390</v>
      </c>
      <c r="E420" s="13">
        <v>67900</v>
      </c>
    </row>
  </sheetData>
  <mergeCells count="3">
    <mergeCell ref="A1:E1"/>
    <mergeCell ref="A3:C3"/>
    <mergeCell ref="D3:D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7"/>
  <sheetViews>
    <sheetView zoomScale="160" zoomScaleNormal="160" workbookViewId="0">
      <selection activeCell="E7" sqref="E7"/>
    </sheetView>
  </sheetViews>
  <sheetFormatPr defaultColWidth="10" defaultRowHeight="14.25" outlineLevelCol="5"/>
  <cols>
    <col min="1" max="3" width="11" style="1" customWidth="1"/>
    <col min="4" max="4" width="28.375" style="1" customWidth="1"/>
    <col min="5" max="5" width="17.6416666666667" style="19" customWidth="1"/>
    <col min="6" max="254" width="10" style="1"/>
  </cols>
  <sheetData>
    <row r="1" s="1" customFormat="1" ht="16.35" customHeight="1" spans="1:5">
      <c r="A1" s="2"/>
      <c r="B1" s="2"/>
      <c r="C1" s="2"/>
      <c r="D1" s="3"/>
      <c r="E1" s="20"/>
    </row>
    <row r="2" s="1" customFormat="1" ht="50" customHeight="1" spans="1:5">
      <c r="A2" s="4" t="s">
        <v>1</v>
      </c>
      <c r="B2" s="4"/>
      <c r="C2" s="4"/>
      <c r="D2" s="4"/>
      <c r="E2" s="21"/>
    </row>
    <row r="3" s="1" customFormat="1" ht="16.35" customHeight="1" spans="1:5">
      <c r="A3" s="2"/>
      <c r="B3" s="2"/>
      <c r="C3" s="2"/>
      <c r="D3" s="3"/>
      <c r="E3" s="22" t="s">
        <v>2</v>
      </c>
    </row>
    <row r="4" s="1" customFormat="1" ht="16.35" customHeight="1" spans="1:5">
      <c r="A4" s="5" t="s">
        <v>3</v>
      </c>
      <c r="B4" s="5"/>
      <c r="C4" s="5"/>
      <c r="D4" s="5" t="s">
        <v>4</v>
      </c>
      <c r="E4" s="23" t="s">
        <v>5</v>
      </c>
    </row>
    <row r="5" s="1" customFormat="1" ht="28.45" customHeight="1" spans="1:5">
      <c r="A5" s="5" t="s">
        <v>6</v>
      </c>
      <c r="B5" s="5" t="s">
        <v>7</v>
      </c>
      <c r="C5" s="5" t="s">
        <v>8</v>
      </c>
      <c r="D5" s="5"/>
      <c r="E5" s="24"/>
    </row>
    <row r="6" s="1" customFormat="1" ht="21.5" customHeight="1" spans="1:5">
      <c r="A6" s="8"/>
      <c r="B6" s="8"/>
      <c r="C6" s="8"/>
      <c r="D6" s="8" t="s">
        <v>9</v>
      </c>
      <c r="E6" s="25">
        <v>944200</v>
      </c>
    </row>
    <row r="7" s="1" customFormat="1" ht="21.5" customHeight="1" spans="1:5">
      <c r="A7" s="5" t="s">
        <v>10</v>
      </c>
      <c r="B7" s="5"/>
      <c r="C7" s="5"/>
      <c r="D7" s="10" t="s">
        <v>11</v>
      </c>
      <c r="E7" s="25">
        <v>104937.21</v>
      </c>
    </row>
    <row r="8" s="1" customFormat="1" ht="21.55" customHeight="1" spans="1:5">
      <c r="A8" s="5" t="s">
        <v>10</v>
      </c>
      <c r="B8" s="5" t="s">
        <v>12</v>
      </c>
      <c r="C8" s="5"/>
      <c r="D8" s="10" t="s">
        <v>13</v>
      </c>
      <c r="E8" s="25">
        <v>2661.65</v>
      </c>
    </row>
    <row r="9" s="1" customFormat="1" ht="21.55" customHeight="1" spans="1:5">
      <c r="A9" s="11" t="s">
        <v>10</v>
      </c>
      <c r="B9" s="11" t="s">
        <v>12</v>
      </c>
      <c r="C9" s="11" t="s">
        <v>12</v>
      </c>
      <c r="D9" s="12" t="s">
        <v>14</v>
      </c>
      <c r="E9" s="26">
        <v>1936.76</v>
      </c>
    </row>
    <row r="10" s="1" customFormat="1" ht="21.55" customHeight="1" spans="1:5">
      <c r="A10" s="11" t="s">
        <v>10</v>
      </c>
      <c r="B10" s="11" t="s">
        <v>12</v>
      </c>
      <c r="C10" s="11" t="s">
        <v>15</v>
      </c>
      <c r="D10" s="12" t="s">
        <v>16</v>
      </c>
      <c r="E10" s="26">
        <v>307.79</v>
      </c>
    </row>
    <row r="11" s="1" customFormat="1" ht="21.55" customHeight="1" spans="1:5">
      <c r="A11" s="11" t="s">
        <v>10</v>
      </c>
      <c r="B11" s="11" t="s">
        <v>12</v>
      </c>
      <c r="C11" s="11" t="s">
        <v>17</v>
      </c>
      <c r="D11" s="12" t="s">
        <v>18</v>
      </c>
      <c r="E11" s="26">
        <v>188.78</v>
      </c>
    </row>
    <row r="12" s="1" customFormat="1" ht="21.55" customHeight="1" spans="1:5">
      <c r="A12" s="11" t="s">
        <v>10</v>
      </c>
      <c r="B12" s="11" t="s">
        <v>12</v>
      </c>
      <c r="C12" s="11" t="s">
        <v>19</v>
      </c>
      <c r="D12" s="12" t="s">
        <v>20</v>
      </c>
      <c r="E12" s="26">
        <v>40</v>
      </c>
    </row>
    <row r="13" s="1" customFormat="1" ht="21.55" customHeight="1" spans="1:5">
      <c r="A13" s="11" t="s">
        <v>10</v>
      </c>
      <c r="B13" s="11" t="s">
        <v>12</v>
      </c>
      <c r="C13" s="11" t="s">
        <v>21</v>
      </c>
      <c r="D13" s="12" t="s">
        <v>22</v>
      </c>
      <c r="E13" s="26">
        <v>188.32</v>
      </c>
    </row>
    <row r="14" s="1" customFormat="1" ht="21.55" customHeight="1" spans="1:5">
      <c r="A14" s="5" t="s">
        <v>10</v>
      </c>
      <c r="B14" s="5" t="s">
        <v>42</v>
      </c>
      <c r="C14" s="5"/>
      <c r="D14" s="10" t="s">
        <v>43</v>
      </c>
      <c r="E14" s="25">
        <v>8492.57</v>
      </c>
    </row>
    <row r="15" s="1" customFormat="1" ht="21.55" customHeight="1" spans="1:5">
      <c r="A15" s="11" t="s">
        <v>10</v>
      </c>
      <c r="B15" s="11" t="s">
        <v>42</v>
      </c>
      <c r="C15" s="11" t="s">
        <v>12</v>
      </c>
      <c r="D15" s="12" t="s">
        <v>14</v>
      </c>
      <c r="E15" s="26">
        <v>5266.91</v>
      </c>
    </row>
    <row r="16" s="1" customFormat="1" ht="21.55" customHeight="1" spans="1:5">
      <c r="A16" s="11" t="s">
        <v>10</v>
      </c>
      <c r="B16" s="11" t="s">
        <v>42</v>
      </c>
      <c r="C16" s="11" t="s">
        <v>15</v>
      </c>
      <c r="D16" s="12" t="s">
        <v>16</v>
      </c>
      <c r="E16" s="26">
        <v>2520.73</v>
      </c>
    </row>
    <row r="17" s="1" customFormat="1" ht="21.55" customHeight="1" spans="1:5">
      <c r="A17" s="11" t="s">
        <v>10</v>
      </c>
      <c r="B17" s="11" t="s">
        <v>42</v>
      </c>
      <c r="C17" s="11" t="s">
        <v>19</v>
      </c>
      <c r="D17" s="12" t="s">
        <v>44</v>
      </c>
      <c r="E17" s="26">
        <v>154.4</v>
      </c>
    </row>
    <row r="18" s="1" customFormat="1" ht="21.55" customHeight="1" spans="1:5">
      <c r="A18" s="11" t="s">
        <v>10</v>
      </c>
      <c r="B18" s="11" t="s">
        <v>42</v>
      </c>
      <c r="C18" s="11" t="s">
        <v>38</v>
      </c>
      <c r="D18" s="12" t="s">
        <v>45</v>
      </c>
      <c r="E18" s="26">
        <v>550.53</v>
      </c>
    </row>
    <row r="19" s="1" customFormat="1" ht="21.55" customHeight="1" spans="1:5">
      <c r="A19" s="5" t="s">
        <v>10</v>
      </c>
      <c r="B19" s="5" t="s">
        <v>15</v>
      </c>
      <c r="C19" s="5"/>
      <c r="D19" s="10" t="s">
        <v>23</v>
      </c>
      <c r="E19" s="25">
        <v>2042.92</v>
      </c>
    </row>
    <row r="20" s="1" customFormat="1" ht="21.55" customHeight="1" spans="1:5">
      <c r="A20" s="11" t="s">
        <v>10</v>
      </c>
      <c r="B20" s="11" t="s">
        <v>15</v>
      </c>
      <c r="C20" s="11" t="s">
        <v>12</v>
      </c>
      <c r="D20" s="12" t="s">
        <v>14</v>
      </c>
      <c r="E20" s="26">
        <v>1466.81</v>
      </c>
    </row>
    <row r="21" s="1" customFormat="1" ht="21.55" customHeight="1" spans="1:5">
      <c r="A21" s="11" t="s">
        <v>10</v>
      </c>
      <c r="B21" s="11" t="s">
        <v>15</v>
      </c>
      <c r="C21" s="11" t="s">
        <v>15</v>
      </c>
      <c r="D21" s="12" t="s">
        <v>16</v>
      </c>
      <c r="E21" s="26">
        <v>438.77</v>
      </c>
    </row>
    <row r="22" s="1" customFormat="1" ht="21.55" customHeight="1" spans="1:5">
      <c r="A22" s="11" t="s">
        <v>10</v>
      </c>
      <c r="B22" s="11" t="s">
        <v>15</v>
      </c>
      <c r="C22" s="11" t="s">
        <v>17</v>
      </c>
      <c r="D22" s="12" t="s">
        <v>24</v>
      </c>
      <c r="E22" s="26">
        <v>137.34</v>
      </c>
    </row>
    <row r="23" s="1" customFormat="1" ht="21.55" customHeight="1" spans="1:5">
      <c r="A23" s="5" t="s">
        <v>10</v>
      </c>
      <c r="B23" s="5" t="s">
        <v>25</v>
      </c>
      <c r="C23" s="5"/>
      <c r="D23" s="10" t="s">
        <v>26</v>
      </c>
      <c r="E23" s="25">
        <v>10799.21</v>
      </c>
    </row>
    <row r="24" s="1" customFormat="1" ht="21.55" customHeight="1" spans="1:5">
      <c r="A24" s="11" t="s">
        <v>10</v>
      </c>
      <c r="B24" s="11" t="s">
        <v>25</v>
      </c>
      <c r="C24" s="11" t="s">
        <v>12</v>
      </c>
      <c r="D24" s="12" t="s">
        <v>14</v>
      </c>
      <c r="E24" s="26">
        <v>5614.8</v>
      </c>
    </row>
    <row r="25" s="1" customFormat="1" ht="21.55" customHeight="1" spans="1:5">
      <c r="A25" s="11" t="s">
        <v>10</v>
      </c>
      <c r="B25" s="11" t="s">
        <v>25</v>
      </c>
      <c r="C25" s="11" t="s">
        <v>15</v>
      </c>
      <c r="D25" s="12" t="s">
        <v>16</v>
      </c>
      <c r="E25" s="26">
        <v>2208.27</v>
      </c>
    </row>
    <row r="26" s="1" customFormat="1" ht="21.55" customHeight="1" spans="1:5">
      <c r="A26" s="11" t="s">
        <v>10</v>
      </c>
      <c r="B26" s="11" t="s">
        <v>25</v>
      </c>
      <c r="C26" s="11" t="s">
        <v>25</v>
      </c>
      <c r="D26" s="12" t="s">
        <v>27</v>
      </c>
      <c r="E26" s="26">
        <v>101.08</v>
      </c>
    </row>
    <row r="27" s="1" customFormat="1" ht="21.55" customHeight="1" spans="1:5">
      <c r="A27" s="11" t="s">
        <v>10</v>
      </c>
      <c r="B27" s="11" t="s">
        <v>25</v>
      </c>
      <c r="C27" s="11" t="s">
        <v>17</v>
      </c>
      <c r="D27" s="12" t="s">
        <v>28</v>
      </c>
      <c r="E27" s="26">
        <v>156.49</v>
      </c>
    </row>
    <row r="28" s="1" customFormat="1" ht="21.55" customHeight="1" spans="1:5">
      <c r="A28" s="11" t="s">
        <v>10</v>
      </c>
      <c r="B28" s="11" t="s">
        <v>25</v>
      </c>
      <c r="C28" s="11" t="s">
        <v>29</v>
      </c>
      <c r="D28" s="12" t="s">
        <v>30</v>
      </c>
      <c r="E28" s="26">
        <v>2718.57</v>
      </c>
    </row>
    <row r="29" s="1" customFormat="1" ht="21.55" customHeight="1" spans="1:5">
      <c r="A29" s="5" t="s">
        <v>10</v>
      </c>
      <c r="B29" s="5" t="s">
        <v>93</v>
      </c>
      <c r="C29" s="5"/>
      <c r="D29" s="10" t="s">
        <v>94</v>
      </c>
      <c r="E29" s="25">
        <v>540.37</v>
      </c>
    </row>
    <row r="30" s="1" customFormat="1" ht="21.55" customHeight="1" spans="1:5">
      <c r="A30" s="11" t="s">
        <v>10</v>
      </c>
      <c r="B30" s="11" t="s">
        <v>93</v>
      </c>
      <c r="C30" s="11" t="s">
        <v>17</v>
      </c>
      <c r="D30" s="12" t="s">
        <v>95</v>
      </c>
      <c r="E30" s="26">
        <v>540.37</v>
      </c>
    </row>
    <row r="31" s="1" customFormat="1" ht="21.55" customHeight="1" spans="1:5">
      <c r="A31" s="5" t="s">
        <v>10</v>
      </c>
      <c r="B31" s="5" t="s">
        <v>19</v>
      </c>
      <c r="C31" s="5"/>
      <c r="D31" s="10" t="s">
        <v>32</v>
      </c>
      <c r="E31" s="25">
        <v>6230.88</v>
      </c>
    </row>
    <row r="32" s="1" customFormat="1" ht="21.55" customHeight="1" spans="1:5">
      <c r="A32" s="11" t="s">
        <v>10</v>
      </c>
      <c r="B32" s="11" t="s">
        <v>19</v>
      </c>
      <c r="C32" s="11" t="s">
        <v>12</v>
      </c>
      <c r="D32" s="12" t="s">
        <v>14</v>
      </c>
      <c r="E32" s="26">
        <v>1023.92</v>
      </c>
    </row>
    <row r="33" s="1" customFormat="1" ht="21.55" customHeight="1" spans="1:5">
      <c r="A33" s="11" t="s">
        <v>10</v>
      </c>
      <c r="B33" s="11" t="s">
        <v>19</v>
      </c>
      <c r="C33" s="11" t="s">
        <v>17</v>
      </c>
      <c r="D33" s="12" t="s">
        <v>33</v>
      </c>
      <c r="E33" s="26">
        <v>4716.46</v>
      </c>
    </row>
    <row r="34" s="1" customFormat="1" ht="21.55" customHeight="1" spans="1:5">
      <c r="A34" s="11" t="s">
        <v>10</v>
      </c>
      <c r="B34" s="11" t="s">
        <v>19</v>
      </c>
      <c r="C34" s="11" t="s">
        <v>19</v>
      </c>
      <c r="D34" s="12" t="s">
        <v>34</v>
      </c>
      <c r="E34" s="26">
        <v>118.75</v>
      </c>
    </row>
    <row r="35" s="1" customFormat="1" ht="21.55" customHeight="1" spans="1:5">
      <c r="A35" s="11" t="s">
        <v>10</v>
      </c>
      <c r="B35" s="11" t="s">
        <v>19</v>
      </c>
      <c r="C35" s="11" t="s">
        <v>35</v>
      </c>
      <c r="D35" s="12" t="s">
        <v>36</v>
      </c>
      <c r="E35" s="26">
        <v>100</v>
      </c>
    </row>
    <row r="36" s="1" customFormat="1" ht="21.55" customHeight="1" spans="1:5">
      <c r="A36" s="11" t="s">
        <v>10</v>
      </c>
      <c r="B36" s="11" t="s">
        <v>19</v>
      </c>
      <c r="C36" s="11" t="s">
        <v>21</v>
      </c>
      <c r="D36" s="12" t="s">
        <v>37</v>
      </c>
      <c r="E36" s="26">
        <v>271.75</v>
      </c>
    </row>
    <row r="37" s="1" customFormat="1" ht="21.55" customHeight="1" spans="1:5">
      <c r="A37" s="5" t="s">
        <v>10</v>
      </c>
      <c r="B37" s="5" t="s">
        <v>38</v>
      </c>
      <c r="C37" s="5"/>
      <c r="D37" s="10" t="s">
        <v>39</v>
      </c>
      <c r="E37" s="25">
        <v>6316.15</v>
      </c>
    </row>
    <row r="38" s="1" customFormat="1" ht="21.55" customHeight="1" spans="1:5">
      <c r="A38" s="11" t="s">
        <v>10</v>
      </c>
      <c r="B38" s="11" t="s">
        <v>38</v>
      </c>
      <c r="C38" s="11" t="s">
        <v>12</v>
      </c>
      <c r="D38" s="12" t="s">
        <v>14</v>
      </c>
      <c r="E38" s="26">
        <v>3630.45</v>
      </c>
    </row>
    <row r="39" s="1" customFormat="1" ht="21.55" customHeight="1" spans="1:5">
      <c r="A39" s="11" t="s">
        <v>10</v>
      </c>
      <c r="B39" s="11" t="s">
        <v>38</v>
      </c>
      <c r="C39" s="11" t="s">
        <v>15</v>
      </c>
      <c r="D39" s="12" t="s">
        <v>16</v>
      </c>
      <c r="E39" s="26">
        <v>2685.7</v>
      </c>
    </row>
    <row r="40" s="1" customFormat="1" ht="21.55" customHeight="1" spans="1:5">
      <c r="A40" s="5" t="s">
        <v>10</v>
      </c>
      <c r="B40" s="5" t="s">
        <v>21</v>
      </c>
      <c r="C40" s="5"/>
      <c r="D40" s="10" t="s">
        <v>40</v>
      </c>
      <c r="E40" s="25">
        <v>2574.88</v>
      </c>
    </row>
    <row r="41" s="1" customFormat="1" ht="21.55" customHeight="1" spans="1:5">
      <c r="A41" s="11" t="s">
        <v>10</v>
      </c>
      <c r="B41" s="11" t="s">
        <v>21</v>
      </c>
      <c r="C41" s="11" t="s">
        <v>12</v>
      </c>
      <c r="D41" s="12" t="s">
        <v>14</v>
      </c>
      <c r="E41" s="26">
        <v>1564.27</v>
      </c>
    </row>
    <row r="42" s="1" customFormat="1" ht="21.55" customHeight="1" spans="1:5">
      <c r="A42" s="11" t="s">
        <v>10</v>
      </c>
      <c r="B42" s="11" t="s">
        <v>21</v>
      </c>
      <c r="C42" s="11" t="s">
        <v>17</v>
      </c>
      <c r="D42" s="12" t="s">
        <v>41</v>
      </c>
      <c r="E42" s="26">
        <v>1010.61</v>
      </c>
    </row>
    <row r="43" s="1" customFormat="1" ht="21.55" customHeight="1" spans="1:5">
      <c r="A43" s="5" t="s">
        <v>10</v>
      </c>
      <c r="B43" s="5" t="s">
        <v>67</v>
      </c>
      <c r="C43" s="5"/>
      <c r="D43" s="10" t="s">
        <v>68</v>
      </c>
      <c r="E43" s="25">
        <v>2594.52</v>
      </c>
    </row>
    <row r="44" s="1" customFormat="1" ht="21.55" customHeight="1" spans="1:5">
      <c r="A44" s="11" t="s">
        <v>10</v>
      </c>
      <c r="B44" s="11" t="s">
        <v>67</v>
      </c>
      <c r="C44" s="11" t="s">
        <v>12</v>
      </c>
      <c r="D44" s="12" t="s">
        <v>14</v>
      </c>
      <c r="E44" s="26">
        <v>1658.08</v>
      </c>
    </row>
    <row r="45" s="1" customFormat="1" ht="21.55" customHeight="1" spans="1:5">
      <c r="A45" s="11" t="s">
        <v>10</v>
      </c>
      <c r="B45" s="11" t="s">
        <v>67</v>
      </c>
      <c r="C45" s="11" t="s">
        <v>15</v>
      </c>
      <c r="D45" s="12" t="s">
        <v>16</v>
      </c>
      <c r="E45" s="26">
        <v>817.75</v>
      </c>
    </row>
    <row r="46" s="1" customFormat="1" ht="21.55" customHeight="1" spans="1:5">
      <c r="A46" s="11" t="s">
        <v>10</v>
      </c>
      <c r="B46" s="11" t="s">
        <v>67</v>
      </c>
      <c r="C46" s="11" t="s">
        <v>46</v>
      </c>
      <c r="D46" s="12" t="s">
        <v>69</v>
      </c>
      <c r="E46" s="26">
        <v>118.69</v>
      </c>
    </row>
    <row r="47" s="1" customFormat="1" ht="21.55" customHeight="1" spans="1:5">
      <c r="A47" s="5" t="s">
        <v>10</v>
      </c>
      <c r="B47" s="5" t="s">
        <v>83</v>
      </c>
      <c r="C47" s="5"/>
      <c r="D47" s="10" t="s">
        <v>84</v>
      </c>
      <c r="E47" s="25">
        <v>10636.72</v>
      </c>
    </row>
    <row r="48" s="1" customFormat="1" ht="21.55" customHeight="1" spans="1:5">
      <c r="A48" s="11" t="s">
        <v>10</v>
      </c>
      <c r="B48" s="11" t="s">
        <v>83</v>
      </c>
      <c r="C48" s="11" t="s">
        <v>12</v>
      </c>
      <c r="D48" s="12" t="s">
        <v>14</v>
      </c>
      <c r="E48" s="26">
        <v>7374.85</v>
      </c>
    </row>
    <row r="49" s="1" customFormat="1" ht="21.55" customHeight="1" spans="1:5">
      <c r="A49" s="11" t="s">
        <v>10</v>
      </c>
      <c r="B49" s="11" t="s">
        <v>83</v>
      </c>
      <c r="C49" s="11" t="s">
        <v>15</v>
      </c>
      <c r="D49" s="12" t="s">
        <v>16</v>
      </c>
      <c r="E49" s="26">
        <v>265.64</v>
      </c>
    </row>
    <row r="50" s="1" customFormat="1" ht="21.55" customHeight="1" spans="1:5">
      <c r="A50" s="11" t="s">
        <v>10</v>
      </c>
      <c r="B50" s="11" t="s">
        <v>83</v>
      </c>
      <c r="C50" s="11" t="s">
        <v>17</v>
      </c>
      <c r="D50" s="12" t="s">
        <v>85</v>
      </c>
      <c r="E50" s="26">
        <v>23.09</v>
      </c>
    </row>
    <row r="51" s="1" customFormat="1" ht="21.55" customHeight="1" spans="1:5">
      <c r="A51" s="11" t="s">
        <v>10</v>
      </c>
      <c r="B51" s="11" t="s">
        <v>83</v>
      </c>
      <c r="C51" s="11" t="s">
        <v>19</v>
      </c>
      <c r="D51" s="12" t="s">
        <v>86</v>
      </c>
      <c r="E51" s="26">
        <v>421.89</v>
      </c>
    </row>
    <row r="52" s="1" customFormat="1" ht="21.55" customHeight="1" spans="1:5">
      <c r="A52" s="11" t="s">
        <v>10</v>
      </c>
      <c r="B52" s="11" t="s">
        <v>83</v>
      </c>
      <c r="C52" s="11" t="s">
        <v>87</v>
      </c>
      <c r="D52" s="12" t="s">
        <v>88</v>
      </c>
      <c r="E52" s="26">
        <v>122.6</v>
      </c>
    </row>
    <row r="53" s="1" customFormat="1" ht="21.55" customHeight="1" spans="1:5">
      <c r="A53" s="11" t="s">
        <v>10</v>
      </c>
      <c r="B53" s="11" t="s">
        <v>83</v>
      </c>
      <c r="C53" s="11" t="s">
        <v>89</v>
      </c>
      <c r="D53" s="12" t="s">
        <v>90</v>
      </c>
      <c r="E53" s="26">
        <v>23.09</v>
      </c>
    </row>
    <row r="54" s="1" customFormat="1" ht="21.55" customHeight="1" spans="1:5">
      <c r="A54" s="11" t="s">
        <v>10</v>
      </c>
      <c r="B54" s="11" t="s">
        <v>83</v>
      </c>
      <c r="C54" s="11" t="s">
        <v>29</v>
      </c>
      <c r="D54" s="12" t="s">
        <v>30</v>
      </c>
      <c r="E54" s="26">
        <v>2405.56</v>
      </c>
    </row>
    <row r="55" s="1" customFormat="1" ht="21.55" customHeight="1" spans="1:5">
      <c r="A55" s="5" t="s">
        <v>10</v>
      </c>
      <c r="B55" s="5" t="s">
        <v>52</v>
      </c>
      <c r="C55" s="5"/>
      <c r="D55" s="10" t="s">
        <v>53</v>
      </c>
      <c r="E55" s="25">
        <v>15.95</v>
      </c>
    </row>
    <row r="56" s="1" customFormat="1" ht="21.55" customHeight="1" spans="1:5">
      <c r="A56" s="11" t="s">
        <v>10</v>
      </c>
      <c r="B56" s="11" t="s">
        <v>52</v>
      </c>
      <c r="C56" s="11" t="s">
        <v>17</v>
      </c>
      <c r="D56" s="12" t="s">
        <v>54</v>
      </c>
      <c r="E56" s="26">
        <v>15.95</v>
      </c>
    </row>
    <row r="57" s="1" customFormat="1" ht="21.55" customHeight="1" spans="1:5">
      <c r="A57" s="5" t="s">
        <v>10</v>
      </c>
      <c r="B57" s="5" t="s">
        <v>73</v>
      </c>
      <c r="C57" s="5"/>
      <c r="D57" s="10" t="s">
        <v>74</v>
      </c>
      <c r="E57" s="25">
        <v>883.77</v>
      </c>
    </row>
    <row r="58" s="1" customFormat="1" ht="21.55" customHeight="1" spans="1:5">
      <c r="A58" s="11" t="s">
        <v>10</v>
      </c>
      <c r="B58" s="11" t="s">
        <v>73</v>
      </c>
      <c r="C58" s="11" t="s">
        <v>12</v>
      </c>
      <c r="D58" s="12" t="s">
        <v>14</v>
      </c>
      <c r="E58" s="26">
        <v>494.87</v>
      </c>
    </row>
    <row r="59" s="1" customFormat="1" ht="21.55" customHeight="1" spans="1:5">
      <c r="A59" s="11" t="s">
        <v>10</v>
      </c>
      <c r="B59" s="11" t="s">
        <v>73</v>
      </c>
      <c r="C59" s="11" t="s">
        <v>15</v>
      </c>
      <c r="D59" s="12" t="s">
        <v>16</v>
      </c>
      <c r="E59" s="26">
        <v>125.05</v>
      </c>
    </row>
    <row r="60" s="1" customFormat="1" ht="21.55" customHeight="1" spans="1:5">
      <c r="A60" s="11" t="s">
        <v>10</v>
      </c>
      <c r="B60" s="11" t="s">
        <v>73</v>
      </c>
      <c r="C60" s="11" t="s">
        <v>17</v>
      </c>
      <c r="D60" s="12" t="s">
        <v>75</v>
      </c>
      <c r="E60" s="26">
        <v>242.95</v>
      </c>
    </row>
    <row r="61" s="1" customFormat="1" ht="21.55" customHeight="1" spans="1:5">
      <c r="A61" s="11" t="s">
        <v>10</v>
      </c>
      <c r="B61" s="11" t="s">
        <v>73</v>
      </c>
      <c r="C61" s="11" t="s">
        <v>19</v>
      </c>
      <c r="D61" s="12" t="s">
        <v>76</v>
      </c>
      <c r="E61" s="26">
        <v>13.3</v>
      </c>
    </row>
    <row r="62" s="1" customFormat="1" ht="21.55" customHeight="1" spans="1:5">
      <c r="A62" s="11" t="s">
        <v>10</v>
      </c>
      <c r="B62" s="11" t="s">
        <v>73</v>
      </c>
      <c r="C62" s="11" t="s">
        <v>46</v>
      </c>
      <c r="D62" s="12" t="s">
        <v>77</v>
      </c>
      <c r="E62" s="26">
        <v>7.6</v>
      </c>
    </row>
    <row r="63" s="1" customFormat="1" ht="21.55" customHeight="1" spans="1:5">
      <c r="A63" s="5" t="s">
        <v>10</v>
      </c>
      <c r="B63" s="5" t="s">
        <v>61</v>
      </c>
      <c r="C63" s="5"/>
      <c r="D63" s="10" t="s">
        <v>62</v>
      </c>
      <c r="E63" s="25">
        <v>3013.21</v>
      </c>
    </row>
    <row r="64" s="1" customFormat="1" ht="21.55" customHeight="1" spans="1:5">
      <c r="A64" s="11" t="s">
        <v>10</v>
      </c>
      <c r="B64" s="11" t="s">
        <v>61</v>
      </c>
      <c r="C64" s="11" t="s">
        <v>12</v>
      </c>
      <c r="D64" s="12" t="s">
        <v>14</v>
      </c>
      <c r="E64" s="26">
        <v>1780.2</v>
      </c>
    </row>
    <row r="65" s="1" customFormat="1" ht="21.55" customHeight="1" spans="1:6">
      <c r="A65" s="11" t="s">
        <v>10</v>
      </c>
      <c r="B65" s="11" t="s">
        <v>61</v>
      </c>
      <c r="C65" s="11" t="s">
        <v>15</v>
      </c>
      <c r="D65" s="12" t="s">
        <v>16</v>
      </c>
      <c r="E65" s="26">
        <v>475.3</v>
      </c>
    </row>
    <row r="66" s="1" customFormat="1" ht="21.55" customHeight="1" spans="1:6">
      <c r="A66" s="11" t="s">
        <v>10</v>
      </c>
      <c r="B66" s="11" t="s">
        <v>61</v>
      </c>
      <c r="C66" s="11" t="s">
        <v>29</v>
      </c>
      <c r="D66" s="12" t="s">
        <v>30</v>
      </c>
      <c r="E66" s="26">
        <v>656.51</v>
      </c>
    </row>
    <row r="67" s="1" customFormat="1" ht="21.55" customHeight="1" spans="1:6">
      <c r="A67" s="11" t="s">
        <v>10</v>
      </c>
      <c r="B67" s="11" t="s">
        <v>61</v>
      </c>
      <c r="C67" s="11" t="s">
        <v>46</v>
      </c>
      <c r="D67" s="12" t="s">
        <v>63</v>
      </c>
      <c r="E67" s="26">
        <v>101.2</v>
      </c>
    </row>
    <row r="68" s="1" customFormat="1" ht="21.55" customHeight="1" spans="1:6">
      <c r="A68" s="5" t="s">
        <v>10</v>
      </c>
      <c r="B68" s="5" t="s">
        <v>64</v>
      </c>
      <c r="C68" s="5"/>
      <c r="D68" s="10" t="s">
        <v>65</v>
      </c>
      <c r="E68" s="25">
        <v>7581.9</v>
      </c>
    </row>
    <row r="69" s="1" customFormat="1" ht="21.55" customHeight="1" spans="1:6">
      <c r="A69" s="11" t="s">
        <v>10</v>
      </c>
      <c r="B69" s="11" t="s">
        <v>64</v>
      </c>
      <c r="C69" s="11" t="s">
        <v>12</v>
      </c>
      <c r="D69" s="12" t="s">
        <v>14</v>
      </c>
      <c r="E69" s="26">
        <v>5573.49</v>
      </c>
    </row>
    <row r="70" s="1" customFormat="1" ht="21.55" customHeight="1" spans="1:6">
      <c r="A70" s="11" t="s">
        <v>10</v>
      </c>
      <c r="B70" s="11" t="s">
        <v>64</v>
      </c>
      <c r="C70" s="11" t="s">
        <v>15</v>
      </c>
      <c r="D70" s="12" t="s">
        <v>16</v>
      </c>
      <c r="E70" s="26">
        <v>669.1</v>
      </c>
    </row>
    <row r="71" s="1" customFormat="1" ht="25" customHeight="1" spans="1:6">
      <c r="A71" s="11" t="s">
        <v>10</v>
      </c>
      <c r="B71" s="11" t="s">
        <v>64</v>
      </c>
      <c r="C71" s="11" t="s">
        <v>46</v>
      </c>
      <c r="D71" s="12" t="s">
        <v>66</v>
      </c>
      <c r="E71" s="26">
        <v>1339.31</v>
      </c>
    </row>
    <row r="72" s="1" customFormat="1" ht="21.55" customHeight="1" spans="1:6">
      <c r="A72" s="5" t="s">
        <v>10</v>
      </c>
      <c r="B72" s="5" t="s">
        <v>55</v>
      </c>
      <c r="C72" s="5"/>
      <c r="D72" s="10" t="s">
        <v>56</v>
      </c>
      <c r="E72" s="25">
        <v>535.11</v>
      </c>
    </row>
    <row r="73" s="1" customFormat="1" ht="21.55" customHeight="1" spans="1:6">
      <c r="A73" s="11" t="s">
        <v>10</v>
      </c>
      <c r="B73" s="11" t="s">
        <v>55</v>
      </c>
      <c r="C73" s="11" t="s">
        <v>12</v>
      </c>
      <c r="D73" s="12" t="s">
        <v>14</v>
      </c>
      <c r="E73" s="26">
        <v>468.23</v>
      </c>
    </row>
    <row r="74" s="1" customFormat="1" ht="21.55" customHeight="1" spans="1:6">
      <c r="A74" s="11" t="s">
        <v>10</v>
      </c>
      <c r="B74" s="11" t="s">
        <v>55</v>
      </c>
      <c r="C74" s="11" t="s">
        <v>17</v>
      </c>
      <c r="D74" s="12" t="s">
        <v>57</v>
      </c>
      <c r="E74" s="26">
        <v>66.88</v>
      </c>
    </row>
    <row r="75" s="1" customFormat="1" ht="21.55" customHeight="1" spans="1:6">
      <c r="A75" s="5" t="s">
        <v>10</v>
      </c>
      <c r="B75" s="5" t="s">
        <v>46</v>
      </c>
      <c r="C75" s="5"/>
      <c r="D75" s="10" t="s">
        <v>98</v>
      </c>
      <c r="E75" s="25">
        <v>18025.9</v>
      </c>
    </row>
    <row r="76" s="1" customFormat="1" ht="21.55" customHeight="1" spans="1:6">
      <c r="A76" s="11" t="s">
        <v>10</v>
      </c>
      <c r="B76" s="11" t="s">
        <v>46</v>
      </c>
      <c r="C76" s="11" t="s">
        <v>46</v>
      </c>
      <c r="D76" s="12" t="s">
        <v>99</v>
      </c>
      <c r="E76" s="26">
        <v>18025.9</v>
      </c>
      <c r="F76" s="1">
        <v>10000</v>
      </c>
    </row>
    <row r="77" s="1" customFormat="1" ht="21.55" customHeight="1" spans="1:6">
      <c r="A77" s="5" t="s">
        <v>10</v>
      </c>
      <c r="B77" s="5" t="s">
        <v>58</v>
      </c>
      <c r="C77" s="5"/>
      <c r="D77" s="10" t="s">
        <v>59</v>
      </c>
      <c r="E77" s="25">
        <v>1199.63</v>
      </c>
    </row>
    <row r="78" s="1" customFormat="1" ht="21.55" customHeight="1" spans="1:6">
      <c r="A78" s="11" t="s">
        <v>10</v>
      </c>
      <c r="B78" s="11" t="s">
        <v>58</v>
      </c>
      <c r="C78" s="11" t="s">
        <v>12</v>
      </c>
      <c r="D78" s="12" t="s">
        <v>14</v>
      </c>
      <c r="E78" s="26">
        <v>986.19</v>
      </c>
    </row>
    <row r="79" s="1" customFormat="1" ht="21.55" customHeight="1" spans="1:6">
      <c r="A79" s="11" t="s">
        <v>10</v>
      </c>
      <c r="B79" s="11" t="s">
        <v>58</v>
      </c>
      <c r="C79" s="11" t="s">
        <v>15</v>
      </c>
      <c r="D79" s="12" t="s">
        <v>16</v>
      </c>
      <c r="E79" s="26">
        <v>200.64</v>
      </c>
    </row>
    <row r="80" s="1" customFormat="1" ht="21.55" customHeight="1" spans="1:6">
      <c r="A80" s="11" t="s">
        <v>10</v>
      </c>
      <c r="B80" s="11" t="s">
        <v>58</v>
      </c>
      <c r="C80" s="11" t="s">
        <v>46</v>
      </c>
      <c r="D80" s="12" t="s">
        <v>60</v>
      </c>
      <c r="E80" s="26">
        <v>12.8</v>
      </c>
    </row>
    <row r="81" s="1" customFormat="1" ht="21.55" customHeight="1" spans="1:5">
      <c r="A81" s="5" t="s">
        <v>10</v>
      </c>
      <c r="B81" s="5" t="s">
        <v>91</v>
      </c>
      <c r="C81" s="5"/>
      <c r="D81" s="10" t="s">
        <v>92</v>
      </c>
      <c r="E81" s="25">
        <v>1586.04</v>
      </c>
    </row>
    <row r="82" s="1" customFormat="1" ht="21.55" customHeight="1" spans="1:5">
      <c r="A82" s="11" t="s">
        <v>10</v>
      </c>
      <c r="B82" s="11" t="s">
        <v>91</v>
      </c>
      <c r="C82" s="11" t="s">
        <v>12</v>
      </c>
      <c r="D82" s="12" t="s">
        <v>14</v>
      </c>
      <c r="E82" s="26">
        <v>1586.04</v>
      </c>
    </row>
    <row r="83" s="1" customFormat="1" ht="21.55" customHeight="1" spans="1:5">
      <c r="A83" s="5" t="s">
        <v>10</v>
      </c>
      <c r="B83" s="5" t="s">
        <v>70</v>
      </c>
      <c r="C83" s="5"/>
      <c r="D83" s="10" t="s">
        <v>71</v>
      </c>
      <c r="E83" s="25">
        <v>1355.12</v>
      </c>
    </row>
    <row r="84" s="1" customFormat="1" ht="21.55" customHeight="1" spans="1:5">
      <c r="A84" s="11" t="s">
        <v>10</v>
      </c>
      <c r="B84" s="11" t="s">
        <v>70</v>
      </c>
      <c r="C84" s="11" t="s">
        <v>12</v>
      </c>
      <c r="D84" s="12" t="s">
        <v>14</v>
      </c>
      <c r="E84" s="26">
        <v>930.18</v>
      </c>
    </row>
    <row r="85" s="1" customFormat="1" ht="21.55" customHeight="1" spans="1:5">
      <c r="A85" s="11" t="s">
        <v>10</v>
      </c>
      <c r="B85" s="11" t="s">
        <v>70</v>
      </c>
      <c r="C85" s="11" t="s">
        <v>15</v>
      </c>
      <c r="D85" s="12" t="s">
        <v>16</v>
      </c>
      <c r="E85" s="26">
        <v>360.52</v>
      </c>
    </row>
    <row r="86" s="1" customFormat="1" ht="21.55" customHeight="1" spans="1:5">
      <c r="A86" s="11" t="s">
        <v>10</v>
      </c>
      <c r="B86" s="11" t="s">
        <v>70</v>
      </c>
      <c r="C86" s="11" t="s">
        <v>29</v>
      </c>
      <c r="D86" s="12" t="s">
        <v>30</v>
      </c>
      <c r="E86" s="26">
        <v>64.42</v>
      </c>
    </row>
    <row r="87" s="1" customFormat="1" ht="21.55" customHeight="1" spans="1:5">
      <c r="A87" s="5" t="s">
        <v>10</v>
      </c>
      <c r="B87" s="5" t="s">
        <v>80</v>
      </c>
      <c r="C87" s="5"/>
      <c r="D87" s="10" t="s">
        <v>81</v>
      </c>
      <c r="E87" s="25">
        <v>614.35</v>
      </c>
    </row>
    <row r="88" s="1" customFormat="1" ht="21.55" customHeight="1" spans="1:5">
      <c r="A88" s="11" t="s">
        <v>10</v>
      </c>
      <c r="B88" s="11" t="s">
        <v>80</v>
      </c>
      <c r="C88" s="11" t="s">
        <v>12</v>
      </c>
      <c r="D88" s="12" t="s">
        <v>14</v>
      </c>
      <c r="E88" s="26">
        <v>583.15</v>
      </c>
    </row>
    <row r="89" s="1" customFormat="1" ht="21.55" customHeight="1" spans="1:5">
      <c r="A89" s="11" t="s">
        <v>10</v>
      </c>
      <c r="B89" s="11" t="s">
        <v>80</v>
      </c>
      <c r="C89" s="11" t="s">
        <v>46</v>
      </c>
      <c r="D89" s="12" t="s">
        <v>82</v>
      </c>
      <c r="E89" s="26">
        <v>31.2</v>
      </c>
    </row>
    <row r="90" s="1" customFormat="1" ht="21.55" customHeight="1" spans="1:5">
      <c r="A90" s="5" t="s">
        <v>10</v>
      </c>
      <c r="B90" s="5" t="s">
        <v>48</v>
      </c>
      <c r="C90" s="5"/>
      <c r="D90" s="10" t="s">
        <v>49</v>
      </c>
      <c r="E90" s="25">
        <v>1589.17</v>
      </c>
    </row>
    <row r="91" s="1" customFormat="1" ht="21.55" customHeight="1" spans="1:5">
      <c r="A91" s="11" t="s">
        <v>10</v>
      </c>
      <c r="B91" s="11" t="s">
        <v>48</v>
      </c>
      <c r="C91" s="11" t="s">
        <v>12</v>
      </c>
      <c r="D91" s="12" t="s">
        <v>14</v>
      </c>
      <c r="E91" s="26">
        <v>1554.51</v>
      </c>
    </row>
    <row r="92" s="1" customFormat="1" ht="21.55" customHeight="1" spans="1:5">
      <c r="A92" s="11" t="s">
        <v>10</v>
      </c>
      <c r="B92" s="11" t="s">
        <v>48</v>
      </c>
      <c r="C92" s="11" t="s">
        <v>15</v>
      </c>
      <c r="D92" s="12" t="s">
        <v>16</v>
      </c>
      <c r="E92" s="26">
        <v>25.16</v>
      </c>
    </row>
    <row r="93" s="1" customFormat="1" ht="21.55" customHeight="1" spans="1:5">
      <c r="A93" s="11" t="s">
        <v>10</v>
      </c>
      <c r="B93" s="11" t="s">
        <v>48</v>
      </c>
      <c r="C93" s="11" t="s">
        <v>21</v>
      </c>
      <c r="D93" s="12" t="s">
        <v>50</v>
      </c>
      <c r="E93" s="26">
        <v>9.5</v>
      </c>
    </row>
    <row r="94" s="1" customFormat="1" ht="21.55" customHeight="1" spans="1:5">
      <c r="A94" s="5" t="s">
        <v>10</v>
      </c>
      <c r="B94" s="5" t="s">
        <v>17</v>
      </c>
      <c r="C94" s="5"/>
      <c r="D94" s="10" t="s">
        <v>31</v>
      </c>
      <c r="E94" s="25">
        <v>3525.19</v>
      </c>
    </row>
    <row r="95" s="1" customFormat="1" ht="21.55" customHeight="1" spans="1:5">
      <c r="A95" s="11" t="s">
        <v>10</v>
      </c>
      <c r="B95" s="11" t="s">
        <v>17</v>
      </c>
      <c r="C95" s="11" t="s">
        <v>12</v>
      </c>
      <c r="D95" s="12" t="s">
        <v>14</v>
      </c>
      <c r="E95" s="26">
        <v>2980.7</v>
      </c>
    </row>
    <row r="96" s="1" customFormat="1" ht="21.55" customHeight="1" spans="1:5">
      <c r="A96" s="11" t="s">
        <v>10</v>
      </c>
      <c r="B96" s="11" t="s">
        <v>17</v>
      </c>
      <c r="C96" s="11" t="s">
        <v>15</v>
      </c>
      <c r="D96" s="12" t="s">
        <v>16</v>
      </c>
      <c r="E96" s="26">
        <v>377.7</v>
      </c>
    </row>
    <row r="97" s="1" customFormat="1" ht="21.55" customHeight="1" spans="1:5">
      <c r="A97" s="11" t="s">
        <v>10</v>
      </c>
      <c r="B97" s="11" t="s">
        <v>17</v>
      </c>
      <c r="C97" s="11" t="s">
        <v>29</v>
      </c>
      <c r="D97" s="12" t="s">
        <v>30</v>
      </c>
      <c r="E97" s="26">
        <v>166.79</v>
      </c>
    </row>
    <row r="98" s="1" customFormat="1" ht="21.55" customHeight="1" spans="1:5">
      <c r="A98" s="5" t="s">
        <v>10</v>
      </c>
      <c r="B98" s="5" t="s">
        <v>35</v>
      </c>
      <c r="C98" s="5"/>
      <c r="D98" s="10" t="s">
        <v>393</v>
      </c>
      <c r="E98" s="25">
        <v>12082</v>
      </c>
    </row>
    <row r="99" s="1" customFormat="1" ht="21.55" customHeight="1" spans="1:5">
      <c r="A99" s="11" t="s">
        <v>10</v>
      </c>
      <c r="B99" s="11" t="s">
        <v>35</v>
      </c>
      <c r="C99" s="11" t="s">
        <v>87</v>
      </c>
      <c r="D99" s="12" t="s">
        <v>394</v>
      </c>
      <c r="E99" s="26">
        <v>12082</v>
      </c>
    </row>
    <row r="100" s="1" customFormat="1" ht="21.55" customHeight="1" spans="1:5">
      <c r="A100" s="5" t="s">
        <v>10</v>
      </c>
      <c r="B100" s="5" t="s">
        <v>78</v>
      </c>
      <c r="C100" s="5"/>
      <c r="D100" s="10" t="s">
        <v>79</v>
      </c>
      <c r="E100" s="25">
        <v>40</v>
      </c>
    </row>
    <row r="101" s="1" customFormat="1" ht="21.55" customHeight="1" spans="1:5">
      <c r="A101" s="11" t="s">
        <v>10</v>
      </c>
      <c r="B101" s="11" t="s">
        <v>78</v>
      </c>
      <c r="C101" s="11" t="s">
        <v>15</v>
      </c>
      <c r="D101" s="12" t="s">
        <v>16</v>
      </c>
      <c r="E101" s="26">
        <v>40</v>
      </c>
    </row>
    <row r="102" s="1" customFormat="1" ht="21.5" customHeight="1" spans="1:5">
      <c r="A102" s="5" t="s">
        <v>196</v>
      </c>
      <c r="B102" s="5"/>
      <c r="C102" s="5"/>
      <c r="D102" s="10" t="s">
        <v>197</v>
      </c>
      <c r="E102" s="25">
        <v>129946.724213</v>
      </c>
    </row>
    <row r="103" s="1" customFormat="1" ht="21.55" customHeight="1" spans="1:5">
      <c r="A103" s="5" t="s">
        <v>196</v>
      </c>
      <c r="B103" s="5" t="s">
        <v>19</v>
      </c>
      <c r="C103" s="5"/>
      <c r="D103" s="10" t="s">
        <v>206</v>
      </c>
      <c r="E103" s="25">
        <v>87616.714213</v>
      </c>
    </row>
    <row r="104" s="1" customFormat="1" ht="21.55" customHeight="1" spans="1:5">
      <c r="A104" s="11" t="s">
        <v>196</v>
      </c>
      <c r="B104" s="11" t="s">
        <v>19</v>
      </c>
      <c r="C104" s="11" t="s">
        <v>19</v>
      </c>
      <c r="D104" s="12" t="s">
        <v>207</v>
      </c>
      <c r="E104" s="26">
        <v>35111.796142</v>
      </c>
    </row>
    <row r="105" s="1" customFormat="1" ht="21.55" customHeight="1" spans="1:5">
      <c r="A105" s="11" t="s">
        <v>196</v>
      </c>
      <c r="B105" s="11" t="s">
        <v>19</v>
      </c>
      <c r="C105" s="11" t="s">
        <v>38</v>
      </c>
      <c r="D105" s="12" t="s">
        <v>208</v>
      </c>
      <c r="E105" s="26">
        <v>15996.918071</v>
      </c>
    </row>
    <row r="106" s="1" customFormat="1" ht="25" customHeight="1" spans="1:5">
      <c r="A106" s="11" t="s">
        <v>196</v>
      </c>
      <c r="B106" s="11" t="s">
        <v>19</v>
      </c>
      <c r="C106" s="11" t="s">
        <v>35</v>
      </c>
      <c r="D106" s="12" t="s">
        <v>209</v>
      </c>
      <c r="E106" s="26">
        <v>35500</v>
      </c>
    </row>
    <row r="107" s="1" customFormat="1" ht="21.55" customHeight="1" spans="1:5">
      <c r="A107" s="11" t="s">
        <v>196</v>
      </c>
      <c r="B107" s="11" t="s">
        <v>19</v>
      </c>
      <c r="C107" s="11" t="s">
        <v>46</v>
      </c>
      <c r="D107" s="12" t="s">
        <v>210</v>
      </c>
      <c r="E107" s="26">
        <v>1008</v>
      </c>
    </row>
    <row r="108" s="1" customFormat="1" ht="21.55" customHeight="1" spans="1:5">
      <c r="A108" s="5" t="s">
        <v>196</v>
      </c>
      <c r="B108" s="5" t="s">
        <v>46</v>
      </c>
      <c r="C108" s="5"/>
      <c r="D108" s="10" t="s">
        <v>241</v>
      </c>
      <c r="E108" s="25">
        <v>2085.86</v>
      </c>
    </row>
    <row r="109" s="1" customFormat="1" ht="21.55" customHeight="1" spans="1:5">
      <c r="A109" s="11" t="s">
        <v>196</v>
      </c>
      <c r="B109" s="11" t="s">
        <v>46</v>
      </c>
      <c r="C109" s="11" t="s">
        <v>46</v>
      </c>
      <c r="D109" s="12" t="s">
        <v>242</v>
      </c>
      <c r="E109" s="26">
        <v>2085.86</v>
      </c>
    </row>
    <row r="110" s="1" customFormat="1" ht="21.55" customHeight="1" spans="1:5">
      <c r="A110" s="5" t="s">
        <v>196</v>
      </c>
      <c r="B110" s="5" t="s">
        <v>15</v>
      </c>
      <c r="C110" s="5"/>
      <c r="D110" s="10" t="s">
        <v>204</v>
      </c>
      <c r="E110" s="25">
        <v>1797.88</v>
      </c>
    </row>
    <row r="111" s="1" customFormat="1" ht="21.55" customHeight="1" spans="1:5">
      <c r="A111" s="11" t="s">
        <v>196</v>
      </c>
      <c r="B111" s="11" t="s">
        <v>15</v>
      </c>
      <c r="C111" s="11" t="s">
        <v>12</v>
      </c>
      <c r="D111" s="12" t="s">
        <v>14</v>
      </c>
      <c r="E111" s="26">
        <v>1342.77</v>
      </c>
    </row>
    <row r="112" s="1" customFormat="1" ht="21.55" customHeight="1" spans="1:5">
      <c r="A112" s="11" t="s">
        <v>196</v>
      </c>
      <c r="B112" s="11" t="s">
        <v>15</v>
      </c>
      <c r="C112" s="11" t="s">
        <v>15</v>
      </c>
      <c r="D112" s="12" t="s">
        <v>16</v>
      </c>
      <c r="E112" s="26">
        <v>314.13</v>
      </c>
    </row>
    <row r="113" s="1" customFormat="1" ht="21.55" customHeight="1" spans="1:5">
      <c r="A113" s="11" t="s">
        <v>196</v>
      </c>
      <c r="B113" s="11" t="s">
        <v>15</v>
      </c>
      <c r="C113" s="11" t="s">
        <v>46</v>
      </c>
      <c r="D113" s="12" t="s">
        <v>205</v>
      </c>
      <c r="E113" s="26">
        <v>140.98</v>
      </c>
    </row>
    <row r="114" s="1" customFormat="1" ht="21.55" customHeight="1" spans="1:5">
      <c r="A114" s="5" t="s">
        <v>196</v>
      </c>
      <c r="B114" s="5" t="s">
        <v>110</v>
      </c>
      <c r="C114" s="5"/>
      <c r="D114" s="10" t="s">
        <v>230</v>
      </c>
      <c r="E114" s="25">
        <v>479.6</v>
      </c>
    </row>
    <row r="115" s="1" customFormat="1" ht="21.55" customHeight="1" spans="1:5">
      <c r="A115" s="11" t="s">
        <v>196</v>
      </c>
      <c r="B115" s="11" t="s">
        <v>110</v>
      </c>
      <c r="C115" s="11" t="s">
        <v>15</v>
      </c>
      <c r="D115" s="12" t="s">
        <v>231</v>
      </c>
      <c r="E115" s="26">
        <v>479.6</v>
      </c>
    </row>
    <row r="116" s="1" customFormat="1" ht="21.55" customHeight="1" spans="1:5">
      <c r="A116" s="5" t="s">
        <v>196</v>
      </c>
      <c r="B116" s="5" t="s">
        <v>87</v>
      </c>
      <c r="C116" s="5"/>
      <c r="D116" s="10" t="s">
        <v>219</v>
      </c>
      <c r="E116" s="25">
        <v>2709.89</v>
      </c>
    </row>
    <row r="117" s="1" customFormat="1" ht="21.55" customHeight="1" spans="1:5">
      <c r="A117" s="11" t="s">
        <v>196</v>
      </c>
      <c r="B117" s="11" t="s">
        <v>87</v>
      </c>
      <c r="C117" s="11" t="s">
        <v>15</v>
      </c>
      <c r="D117" s="12" t="s">
        <v>220</v>
      </c>
      <c r="E117" s="26">
        <v>24.32</v>
      </c>
    </row>
    <row r="118" s="1" customFormat="1" ht="21.55" customHeight="1" spans="1:5">
      <c r="A118" s="11" t="s">
        <v>196</v>
      </c>
      <c r="B118" s="11" t="s">
        <v>87</v>
      </c>
      <c r="C118" s="11" t="s">
        <v>17</v>
      </c>
      <c r="D118" s="12" t="s">
        <v>221</v>
      </c>
      <c r="E118" s="26">
        <v>917.89</v>
      </c>
    </row>
    <row r="119" s="1" customFormat="1" ht="21.55" customHeight="1" spans="1:5">
      <c r="A119" s="11" t="s">
        <v>196</v>
      </c>
      <c r="B119" s="11" t="s">
        <v>87</v>
      </c>
      <c r="C119" s="11" t="s">
        <v>19</v>
      </c>
      <c r="D119" s="12" t="s">
        <v>222</v>
      </c>
      <c r="E119" s="26">
        <v>1767.68</v>
      </c>
    </row>
    <row r="120" s="1" customFormat="1" ht="21.55" customHeight="1" spans="1:5">
      <c r="A120" s="5" t="s">
        <v>196</v>
      </c>
      <c r="B120" s="5" t="s">
        <v>21</v>
      </c>
      <c r="C120" s="5"/>
      <c r="D120" s="10" t="s">
        <v>213</v>
      </c>
      <c r="E120" s="25">
        <v>4266</v>
      </c>
    </row>
    <row r="121" s="1" customFormat="1" ht="21.55" customHeight="1" spans="1:5">
      <c r="A121" s="11" t="s">
        <v>196</v>
      </c>
      <c r="B121" s="11" t="s">
        <v>21</v>
      </c>
      <c r="C121" s="11" t="s">
        <v>46</v>
      </c>
      <c r="D121" s="12" t="s">
        <v>214</v>
      </c>
      <c r="E121" s="26">
        <v>4266</v>
      </c>
    </row>
    <row r="122" s="1" customFormat="1" ht="21.55" customHeight="1" spans="1:5">
      <c r="A122" s="5" t="s">
        <v>196</v>
      </c>
      <c r="B122" s="5" t="s">
        <v>12</v>
      </c>
      <c r="C122" s="5"/>
      <c r="D122" s="10" t="s">
        <v>198</v>
      </c>
      <c r="E122" s="25">
        <v>10643.06</v>
      </c>
    </row>
    <row r="123" s="1" customFormat="1" ht="21.55" customHeight="1" spans="1:5">
      <c r="A123" s="11" t="s">
        <v>196</v>
      </c>
      <c r="B123" s="11" t="s">
        <v>12</v>
      </c>
      <c r="C123" s="11" t="s">
        <v>12</v>
      </c>
      <c r="D123" s="12" t="s">
        <v>14</v>
      </c>
      <c r="E123" s="26">
        <v>2517.2</v>
      </c>
    </row>
    <row r="124" s="1" customFormat="1" ht="21.55" customHeight="1" spans="1:5">
      <c r="A124" s="11" t="s">
        <v>196</v>
      </c>
      <c r="B124" s="11" t="s">
        <v>12</v>
      </c>
      <c r="C124" s="11" t="s">
        <v>15</v>
      </c>
      <c r="D124" s="12" t="s">
        <v>16</v>
      </c>
      <c r="E124" s="26">
        <v>92.05</v>
      </c>
    </row>
    <row r="125" s="1" customFormat="1" ht="21.55" customHeight="1" spans="1:5">
      <c r="A125" s="11" t="s">
        <v>196</v>
      </c>
      <c r="B125" s="11" t="s">
        <v>12</v>
      </c>
      <c r="C125" s="11" t="s">
        <v>38</v>
      </c>
      <c r="D125" s="12" t="s">
        <v>199</v>
      </c>
      <c r="E125" s="26">
        <v>623.93</v>
      </c>
    </row>
    <row r="126" s="1" customFormat="1" ht="21.55" customHeight="1" spans="1:5">
      <c r="A126" s="11" t="s">
        <v>196</v>
      </c>
      <c r="B126" s="11" t="s">
        <v>12</v>
      </c>
      <c r="C126" s="11" t="s">
        <v>150</v>
      </c>
      <c r="D126" s="12" t="s">
        <v>200</v>
      </c>
      <c r="E126" s="26">
        <v>1298.97</v>
      </c>
    </row>
    <row r="127" s="1" customFormat="1" ht="21.55" customHeight="1" spans="1:5">
      <c r="A127" s="11" t="s">
        <v>196</v>
      </c>
      <c r="B127" s="11" t="s">
        <v>12</v>
      </c>
      <c r="C127" s="11" t="s">
        <v>87</v>
      </c>
      <c r="D127" s="12" t="s">
        <v>201</v>
      </c>
      <c r="E127" s="26">
        <v>304.91</v>
      </c>
    </row>
    <row r="128" s="1" customFormat="1" ht="21.55" customHeight="1" spans="1:5">
      <c r="A128" s="11" t="s">
        <v>196</v>
      </c>
      <c r="B128" s="11" t="s">
        <v>12</v>
      </c>
      <c r="C128" s="11" t="s">
        <v>48</v>
      </c>
      <c r="D128" s="12" t="s">
        <v>202</v>
      </c>
      <c r="E128" s="26">
        <v>6.84</v>
      </c>
    </row>
    <row r="129" s="1" customFormat="1" ht="25" customHeight="1" spans="1:5">
      <c r="A129" s="11" t="s">
        <v>196</v>
      </c>
      <c r="B129" s="11" t="s">
        <v>12</v>
      </c>
      <c r="C129" s="11" t="s">
        <v>46</v>
      </c>
      <c r="D129" s="12" t="s">
        <v>203</v>
      </c>
      <c r="E129" s="26">
        <v>5799.16</v>
      </c>
    </row>
    <row r="130" s="1" customFormat="1" ht="21.55" customHeight="1" spans="1:5">
      <c r="A130" s="5" t="s">
        <v>196</v>
      </c>
      <c r="B130" s="5" t="s">
        <v>42</v>
      </c>
      <c r="C130" s="5"/>
      <c r="D130" s="10" t="s">
        <v>223</v>
      </c>
      <c r="E130" s="25">
        <v>2662.58</v>
      </c>
    </row>
    <row r="131" s="1" customFormat="1" ht="21.55" customHeight="1" spans="1:5">
      <c r="A131" s="11" t="s">
        <v>196</v>
      </c>
      <c r="B131" s="11" t="s">
        <v>42</v>
      </c>
      <c r="C131" s="11" t="s">
        <v>12</v>
      </c>
      <c r="D131" s="12" t="s">
        <v>14</v>
      </c>
      <c r="E131" s="26">
        <v>580.8</v>
      </c>
    </row>
    <row r="132" s="1" customFormat="1" ht="21.55" customHeight="1" spans="1:5">
      <c r="A132" s="11" t="s">
        <v>196</v>
      </c>
      <c r="B132" s="11" t="s">
        <v>42</v>
      </c>
      <c r="C132" s="11" t="s">
        <v>17</v>
      </c>
      <c r="D132" s="12" t="s">
        <v>224</v>
      </c>
      <c r="E132" s="26">
        <v>43.78</v>
      </c>
    </row>
    <row r="133" s="1" customFormat="1" ht="21.55" customHeight="1" spans="1:5">
      <c r="A133" s="11" t="s">
        <v>196</v>
      </c>
      <c r="B133" s="11" t="s">
        <v>42</v>
      </c>
      <c r="C133" s="11" t="s">
        <v>35</v>
      </c>
      <c r="D133" s="12" t="s">
        <v>225</v>
      </c>
      <c r="E133" s="26">
        <v>270</v>
      </c>
    </row>
    <row r="134" s="1" customFormat="1" ht="21.55" customHeight="1" spans="1:5">
      <c r="A134" s="11" t="s">
        <v>196</v>
      </c>
      <c r="B134" s="11" t="s">
        <v>42</v>
      </c>
      <c r="C134" s="11" t="s">
        <v>46</v>
      </c>
      <c r="D134" s="12" t="s">
        <v>226</v>
      </c>
      <c r="E134" s="26">
        <v>1768</v>
      </c>
    </row>
    <row r="135" s="1" customFormat="1" ht="21.55" customHeight="1" spans="1:5">
      <c r="A135" s="5" t="s">
        <v>196</v>
      </c>
      <c r="B135" s="5" t="s">
        <v>58</v>
      </c>
      <c r="C135" s="5"/>
      <c r="D135" s="10" t="s">
        <v>238</v>
      </c>
      <c r="E135" s="25">
        <v>1597.48</v>
      </c>
    </row>
    <row r="136" s="1" customFormat="1" ht="21.55" customHeight="1" spans="1:5">
      <c r="A136" s="11" t="s">
        <v>196</v>
      </c>
      <c r="B136" s="11" t="s">
        <v>58</v>
      </c>
      <c r="C136" s="11" t="s">
        <v>12</v>
      </c>
      <c r="D136" s="12" t="s">
        <v>14</v>
      </c>
      <c r="E136" s="26">
        <v>826.2</v>
      </c>
    </row>
    <row r="137" s="1" customFormat="1" ht="21.55" customHeight="1" spans="1:5">
      <c r="A137" s="11" t="s">
        <v>196</v>
      </c>
      <c r="B137" s="11" t="s">
        <v>58</v>
      </c>
      <c r="C137" s="11" t="s">
        <v>19</v>
      </c>
      <c r="D137" s="12" t="s">
        <v>239</v>
      </c>
      <c r="E137" s="26">
        <v>434.18</v>
      </c>
    </row>
    <row r="138" s="1" customFormat="1" ht="21.55" customHeight="1" spans="1:5">
      <c r="A138" s="11" t="s">
        <v>196</v>
      </c>
      <c r="B138" s="11" t="s">
        <v>58</v>
      </c>
      <c r="C138" s="11" t="s">
        <v>46</v>
      </c>
      <c r="D138" s="12" t="s">
        <v>240</v>
      </c>
      <c r="E138" s="26">
        <v>337.1</v>
      </c>
    </row>
    <row r="139" s="1" customFormat="1" ht="21.55" customHeight="1" spans="1:5">
      <c r="A139" s="5" t="s">
        <v>196</v>
      </c>
      <c r="B139" s="5" t="s">
        <v>150</v>
      </c>
      <c r="C139" s="5"/>
      <c r="D139" s="10" t="s">
        <v>215</v>
      </c>
      <c r="E139" s="25">
        <v>5886.5</v>
      </c>
    </row>
    <row r="140" s="1" customFormat="1" ht="21.55" customHeight="1" spans="1:5">
      <c r="A140" s="11" t="s">
        <v>196</v>
      </c>
      <c r="B140" s="11" t="s">
        <v>150</v>
      </c>
      <c r="C140" s="11" t="s">
        <v>15</v>
      </c>
      <c r="D140" s="12" t="s">
        <v>216</v>
      </c>
      <c r="E140" s="26">
        <v>359.1</v>
      </c>
    </row>
    <row r="141" s="1" customFormat="1" ht="21.55" customHeight="1" spans="1:5">
      <c r="A141" s="11" t="s">
        <v>196</v>
      </c>
      <c r="B141" s="11" t="s">
        <v>150</v>
      </c>
      <c r="C141" s="11" t="s">
        <v>25</v>
      </c>
      <c r="D141" s="12" t="s">
        <v>217</v>
      </c>
      <c r="E141" s="26">
        <v>801.4</v>
      </c>
    </row>
    <row r="142" s="1" customFormat="1" ht="21.55" customHeight="1" spans="1:5">
      <c r="A142" s="11" t="s">
        <v>196</v>
      </c>
      <c r="B142" s="11" t="s">
        <v>150</v>
      </c>
      <c r="C142" s="11" t="s">
        <v>46</v>
      </c>
      <c r="D142" s="12" t="s">
        <v>218</v>
      </c>
      <c r="E142" s="26">
        <v>4726</v>
      </c>
    </row>
    <row r="143" s="1" customFormat="1" ht="21.55" customHeight="1" spans="1:5">
      <c r="A143" s="5" t="s">
        <v>196</v>
      </c>
      <c r="B143" s="5" t="s">
        <v>234</v>
      </c>
      <c r="C143" s="5"/>
      <c r="D143" s="10" t="s">
        <v>235</v>
      </c>
      <c r="E143" s="25">
        <v>4301.16</v>
      </c>
    </row>
    <row r="144" s="1" customFormat="1" ht="21.55" customHeight="1" spans="1:5">
      <c r="A144" s="11" t="s">
        <v>196</v>
      </c>
      <c r="B144" s="11" t="s">
        <v>234</v>
      </c>
      <c r="C144" s="11" t="s">
        <v>15</v>
      </c>
      <c r="D144" s="12" t="s">
        <v>236</v>
      </c>
      <c r="E144" s="26">
        <v>21.16</v>
      </c>
    </row>
    <row r="145" s="1" customFormat="1" ht="21.55" customHeight="1" spans="1:5">
      <c r="A145" s="11" t="s">
        <v>196</v>
      </c>
      <c r="B145" s="11" t="s">
        <v>234</v>
      </c>
      <c r="C145" s="11" t="s">
        <v>46</v>
      </c>
      <c r="D145" s="12" t="s">
        <v>237</v>
      </c>
      <c r="E145" s="26">
        <v>4280</v>
      </c>
    </row>
    <row r="146" s="1" customFormat="1" ht="21.55" customHeight="1" spans="1:5">
      <c r="A146" s="5" t="s">
        <v>196</v>
      </c>
      <c r="B146" s="5" t="s">
        <v>35</v>
      </c>
      <c r="C146" s="5"/>
      <c r="D146" s="10" t="s">
        <v>211</v>
      </c>
      <c r="E146" s="25">
        <v>1250</v>
      </c>
    </row>
    <row r="147" s="1" customFormat="1" ht="21.55" customHeight="1" spans="1:5">
      <c r="A147" s="11" t="s">
        <v>196</v>
      </c>
      <c r="B147" s="11" t="s">
        <v>35</v>
      </c>
      <c r="C147" s="11" t="s">
        <v>46</v>
      </c>
      <c r="D147" s="12" t="s">
        <v>212</v>
      </c>
      <c r="E147" s="26">
        <v>1250</v>
      </c>
    </row>
    <row r="148" s="1" customFormat="1" ht="21.55" customHeight="1" spans="1:5">
      <c r="A148" s="5" t="s">
        <v>196</v>
      </c>
      <c r="B148" s="5" t="s">
        <v>227</v>
      </c>
      <c r="C148" s="5"/>
      <c r="D148" s="10" t="s">
        <v>228</v>
      </c>
      <c r="E148" s="25">
        <v>4350</v>
      </c>
    </row>
    <row r="149" s="1" customFormat="1" ht="21.55" customHeight="1" spans="1:5">
      <c r="A149" s="11" t="s">
        <v>196</v>
      </c>
      <c r="B149" s="11" t="s">
        <v>227</v>
      </c>
      <c r="C149" s="11" t="s">
        <v>12</v>
      </c>
      <c r="D149" s="12" t="s">
        <v>229</v>
      </c>
      <c r="E149" s="26">
        <v>4350</v>
      </c>
    </row>
    <row r="150" s="1" customFormat="1" ht="21.55" customHeight="1" spans="1:5">
      <c r="A150" s="5" t="s">
        <v>196</v>
      </c>
      <c r="B150" s="5" t="s">
        <v>55</v>
      </c>
      <c r="C150" s="5"/>
      <c r="D150" s="10" t="s">
        <v>232</v>
      </c>
      <c r="E150" s="25">
        <v>300</v>
      </c>
    </row>
    <row r="151" s="1" customFormat="1" ht="21.55" customHeight="1" spans="1:5">
      <c r="A151" s="11" t="s">
        <v>196</v>
      </c>
      <c r="B151" s="11" t="s">
        <v>55</v>
      </c>
      <c r="C151" s="11" t="s">
        <v>46</v>
      </c>
      <c r="D151" s="12" t="s">
        <v>233</v>
      </c>
      <c r="E151" s="26">
        <v>300</v>
      </c>
    </row>
    <row r="152" s="1" customFormat="1" ht="21.5" customHeight="1" spans="1:5">
      <c r="A152" s="5" t="s">
        <v>243</v>
      </c>
      <c r="B152" s="5"/>
      <c r="C152" s="5"/>
      <c r="D152" s="10" t="s">
        <v>244</v>
      </c>
      <c r="E152" s="25">
        <v>64791.085787</v>
      </c>
    </row>
    <row r="153" s="1" customFormat="1" ht="21.55" customHeight="1" spans="1:5">
      <c r="A153" s="5" t="s">
        <v>243</v>
      </c>
      <c r="B153" s="5" t="s">
        <v>42</v>
      </c>
      <c r="C153" s="5"/>
      <c r="D153" s="10" t="s">
        <v>265</v>
      </c>
      <c r="E153" s="25">
        <v>24584.845787</v>
      </c>
    </row>
    <row r="154" s="1" customFormat="1" ht="21.55" customHeight="1" spans="1:5">
      <c r="A154" s="11" t="s">
        <v>243</v>
      </c>
      <c r="B154" s="11" t="s">
        <v>42</v>
      </c>
      <c r="C154" s="11" t="s">
        <v>12</v>
      </c>
      <c r="D154" s="12" t="s">
        <v>266</v>
      </c>
      <c r="E154" s="26">
        <v>7901.43</v>
      </c>
    </row>
    <row r="155" s="1" customFormat="1" ht="21.55" customHeight="1" spans="1:5">
      <c r="A155" s="11" t="s">
        <v>243</v>
      </c>
      <c r="B155" s="11" t="s">
        <v>42</v>
      </c>
      <c r="C155" s="11" t="s">
        <v>15</v>
      </c>
      <c r="D155" s="12" t="s">
        <v>267</v>
      </c>
      <c r="E155" s="26">
        <v>2776.485787</v>
      </c>
    </row>
    <row r="156" s="1" customFormat="1" ht="21.55" customHeight="1" spans="1:5">
      <c r="A156" s="11" t="s">
        <v>243</v>
      </c>
      <c r="B156" s="11" t="s">
        <v>42</v>
      </c>
      <c r="C156" s="11" t="s">
        <v>25</v>
      </c>
      <c r="D156" s="12" t="s">
        <v>268</v>
      </c>
      <c r="E156" s="26">
        <v>544.11</v>
      </c>
    </row>
    <row r="157" s="1" customFormat="1" ht="21.55" customHeight="1" spans="1:5">
      <c r="A157" s="11" t="s">
        <v>243</v>
      </c>
      <c r="B157" s="11" t="s">
        <v>42</v>
      </c>
      <c r="C157" s="11" t="s">
        <v>46</v>
      </c>
      <c r="D157" s="12" t="s">
        <v>269</v>
      </c>
      <c r="E157" s="26">
        <v>13362.82</v>
      </c>
    </row>
    <row r="158" s="1" customFormat="1" ht="21.55" customHeight="1" spans="1:5">
      <c r="A158" s="5" t="s">
        <v>243</v>
      </c>
      <c r="B158" s="5" t="s">
        <v>12</v>
      </c>
      <c r="C158" s="5"/>
      <c r="D158" s="10" t="s">
        <v>245</v>
      </c>
      <c r="E158" s="25">
        <v>2473.15</v>
      </c>
    </row>
    <row r="159" s="1" customFormat="1" ht="21.55" customHeight="1" spans="1:5">
      <c r="A159" s="11" t="s">
        <v>243</v>
      </c>
      <c r="B159" s="11" t="s">
        <v>12</v>
      </c>
      <c r="C159" s="11" t="s">
        <v>12</v>
      </c>
      <c r="D159" s="12" t="s">
        <v>14</v>
      </c>
      <c r="E159" s="26">
        <v>1955.63</v>
      </c>
    </row>
    <row r="160" s="1" customFormat="1" ht="21.55" customHeight="1" spans="1:5">
      <c r="A160" s="11" t="s">
        <v>243</v>
      </c>
      <c r="B160" s="11" t="s">
        <v>12</v>
      </c>
      <c r="C160" s="11" t="s">
        <v>46</v>
      </c>
      <c r="D160" s="12" t="s">
        <v>246</v>
      </c>
      <c r="E160" s="26">
        <v>517.52</v>
      </c>
    </row>
    <row r="161" s="1" customFormat="1" ht="21.55" customHeight="1" spans="1:5">
      <c r="A161" s="5" t="s">
        <v>243</v>
      </c>
      <c r="B161" s="5" t="s">
        <v>17</v>
      </c>
      <c r="C161" s="5"/>
      <c r="D161" s="10" t="s">
        <v>252</v>
      </c>
      <c r="E161" s="25">
        <v>12671.6</v>
      </c>
    </row>
    <row r="162" s="1" customFormat="1" ht="21.55" customHeight="1" spans="1:5">
      <c r="A162" s="11" t="s">
        <v>243</v>
      </c>
      <c r="B162" s="11" t="s">
        <v>17</v>
      </c>
      <c r="C162" s="11" t="s">
        <v>12</v>
      </c>
      <c r="D162" s="12" t="s">
        <v>253</v>
      </c>
      <c r="E162" s="26">
        <v>2724.67</v>
      </c>
    </row>
    <row r="163" s="1" customFormat="1" ht="21.55" customHeight="1" spans="1:5">
      <c r="A163" s="11" t="s">
        <v>243</v>
      </c>
      <c r="B163" s="11" t="s">
        <v>17</v>
      </c>
      <c r="C163" s="11" t="s">
        <v>15</v>
      </c>
      <c r="D163" s="12" t="s">
        <v>254</v>
      </c>
      <c r="E163" s="26">
        <v>394.79</v>
      </c>
    </row>
    <row r="164" s="1" customFormat="1" ht="21.55" customHeight="1" spans="1:5">
      <c r="A164" s="11" t="s">
        <v>243</v>
      </c>
      <c r="B164" s="11" t="s">
        <v>17</v>
      </c>
      <c r="C164" s="11" t="s">
        <v>25</v>
      </c>
      <c r="D164" s="12" t="s">
        <v>255</v>
      </c>
      <c r="E164" s="26">
        <v>1194.56</v>
      </c>
    </row>
    <row r="165" s="1" customFormat="1" ht="21.55" customHeight="1" spans="1:5">
      <c r="A165" s="11" t="s">
        <v>243</v>
      </c>
      <c r="B165" s="11" t="s">
        <v>17</v>
      </c>
      <c r="C165" s="11" t="s">
        <v>38</v>
      </c>
      <c r="D165" s="12" t="s">
        <v>256</v>
      </c>
      <c r="E165" s="26">
        <v>4490.38</v>
      </c>
    </row>
    <row r="166" s="1" customFormat="1" ht="21.55" customHeight="1" spans="1:5">
      <c r="A166" s="11" t="s">
        <v>243</v>
      </c>
      <c r="B166" s="11" t="s">
        <v>17</v>
      </c>
      <c r="C166" s="11" t="s">
        <v>21</v>
      </c>
      <c r="D166" s="12" t="s">
        <v>257</v>
      </c>
      <c r="E166" s="26">
        <v>2000</v>
      </c>
    </row>
    <row r="167" s="1" customFormat="1" ht="21.55" customHeight="1" spans="1:5">
      <c r="A167" s="11" t="s">
        <v>243</v>
      </c>
      <c r="B167" s="11" t="s">
        <v>17</v>
      </c>
      <c r="C167" s="11" t="s">
        <v>150</v>
      </c>
      <c r="D167" s="12" t="s">
        <v>258</v>
      </c>
      <c r="E167" s="26">
        <v>419.6</v>
      </c>
    </row>
    <row r="168" s="1" customFormat="1" ht="21.55" customHeight="1" spans="1:5">
      <c r="A168" s="11" t="s">
        <v>243</v>
      </c>
      <c r="B168" s="11" t="s">
        <v>17</v>
      </c>
      <c r="C168" s="11" t="s">
        <v>87</v>
      </c>
      <c r="D168" s="12" t="s">
        <v>259</v>
      </c>
      <c r="E168" s="26">
        <v>1000</v>
      </c>
    </row>
    <row r="169" s="1" customFormat="1" ht="21.55" customHeight="1" spans="1:5">
      <c r="A169" s="11" t="s">
        <v>243</v>
      </c>
      <c r="B169" s="11" t="s">
        <v>17</v>
      </c>
      <c r="C169" s="11" t="s">
        <v>46</v>
      </c>
      <c r="D169" s="12" t="s">
        <v>260</v>
      </c>
      <c r="E169" s="26">
        <v>447.6</v>
      </c>
    </row>
    <row r="170" s="1" customFormat="1" ht="21.55" customHeight="1" spans="1:5">
      <c r="A170" s="5" t="s">
        <v>243</v>
      </c>
      <c r="B170" s="5" t="s">
        <v>35</v>
      </c>
      <c r="C170" s="5"/>
      <c r="D170" s="10" t="s">
        <v>261</v>
      </c>
      <c r="E170" s="25">
        <v>6115</v>
      </c>
    </row>
    <row r="171" s="1" customFormat="1" ht="21.55" customHeight="1" spans="1:5">
      <c r="A171" s="11" t="s">
        <v>243</v>
      </c>
      <c r="B171" s="11" t="s">
        <v>35</v>
      </c>
      <c r="C171" s="11" t="s">
        <v>262</v>
      </c>
      <c r="D171" s="12" t="s">
        <v>263</v>
      </c>
      <c r="E171" s="26">
        <v>1112</v>
      </c>
    </row>
    <row r="172" s="1" customFormat="1" ht="21.55" customHeight="1" spans="1:5">
      <c r="A172" s="11" t="s">
        <v>243</v>
      </c>
      <c r="B172" s="11" t="s">
        <v>35</v>
      </c>
      <c r="C172" s="11" t="s">
        <v>46</v>
      </c>
      <c r="D172" s="12" t="s">
        <v>264</v>
      </c>
      <c r="E172" s="26">
        <v>5003</v>
      </c>
    </row>
    <row r="173" s="1" customFormat="1" ht="21.55" customHeight="1" spans="1:5">
      <c r="A173" s="5" t="s">
        <v>243</v>
      </c>
      <c r="B173" s="5" t="s">
        <v>15</v>
      </c>
      <c r="C173" s="5"/>
      <c r="D173" s="10" t="s">
        <v>247</v>
      </c>
      <c r="E173" s="25">
        <v>9904.21</v>
      </c>
    </row>
    <row r="174" s="1" customFormat="1" ht="21.55" customHeight="1" spans="1:5">
      <c r="A174" s="11" t="s">
        <v>243</v>
      </c>
      <c r="B174" s="11" t="s">
        <v>15</v>
      </c>
      <c r="C174" s="11" t="s">
        <v>12</v>
      </c>
      <c r="D174" s="12" t="s">
        <v>248</v>
      </c>
      <c r="E174" s="26">
        <v>4414.21</v>
      </c>
    </row>
    <row r="175" s="1" customFormat="1" ht="21.55" customHeight="1" spans="1:5">
      <c r="A175" s="11" t="s">
        <v>243</v>
      </c>
      <c r="B175" s="11" t="s">
        <v>15</v>
      </c>
      <c r="C175" s="11" t="s">
        <v>15</v>
      </c>
      <c r="D175" s="12" t="s">
        <v>249</v>
      </c>
      <c r="E175" s="26">
        <v>816.62</v>
      </c>
    </row>
    <row r="176" s="1" customFormat="1" ht="21.55" customHeight="1" spans="1:5">
      <c r="A176" s="11" t="s">
        <v>243</v>
      </c>
      <c r="B176" s="11" t="s">
        <v>15</v>
      </c>
      <c r="C176" s="11" t="s">
        <v>25</v>
      </c>
      <c r="D176" s="12" t="s">
        <v>250</v>
      </c>
      <c r="E176" s="26">
        <v>2485.41</v>
      </c>
    </row>
    <row r="177" s="1" customFormat="1" ht="21.55" customHeight="1" spans="1:5">
      <c r="A177" s="11" t="s">
        <v>243</v>
      </c>
      <c r="B177" s="11" t="s">
        <v>15</v>
      </c>
      <c r="C177" s="11" t="s">
        <v>19</v>
      </c>
      <c r="D177" s="12" t="s">
        <v>251</v>
      </c>
      <c r="E177" s="26">
        <v>2187.97</v>
      </c>
    </row>
    <row r="178" s="1" customFormat="1" ht="21.55" customHeight="1" spans="1:5">
      <c r="A178" s="5" t="s">
        <v>243</v>
      </c>
      <c r="B178" s="5" t="s">
        <v>272</v>
      </c>
      <c r="C178" s="5"/>
      <c r="D178" s="10" t="s">
        <v>273</v>
      </c>
      <c r="E178" s="25">
        <v>1528.07</v>
      </c>
    </row>
    <row r="179" s="1" customFormat="1" ht="21.55" customHeight="1" spans="1:5">
      <c r="A179" s="11" t="s">
        <v>243</v>
      </c>
      <c r="B179" s="11" t="s">
        <v>272</v>
      </c>
      <c r="C179" s="11" t="s">
        <v>12</v>
      </c>
      <c r="D179" s="12" t="s">
        <v>14</v>
      </c>
      <c r="E179" s="26">
        <v>834.54</v>
      </c>
    </row>
    <row r="180" s="1" customFormat="1" ht="21.55" customHeight="1" spans="1:5">
      <c r="A180" s="11" t="s">
        <v>243</v>
      </c>
      <c r="B180" s="11" t="s">
        <v>272</v>
      </c>
      <c r="C180" s="11" t="s">
        <v>15</v>
      </c>
      <c r="D180" s="12" t="s">
        <v>16</v>
      </c>
      <c r="E180" s="26">
        <v>594.03</v>
      </c>
    </row>
    <row r="181" s="1" customFormat="1" ht="21.55" customHeight="1" spans="1:5">
      <c r="A181" s="11" t="s">
        <v>243</v>
      </c>
      <c r="B181" s="11" t="s">
        <v>272</v>
      </c>
      <c r="C181" s="11" t="s">
        <v>29</v>
      </c>
      <c r="D181" s="12" t="s">
        <v>30</v>
      </c>
      <c r="E181" s="26">
        <v>95.5</v>
      </c>
    </row>
    <row r="182" s="1" customFormat="1" ht="21.55" customHeight="1" spans="1:5">
      <c r="A182" s="11" t="s">
        <v>243</v>
      </c>
      <c r="B182" s="11" t="s">
        <v>272</v>
      </c>
      <c r="C182" s="11" t="s">
        <v>46</v>
      </c>
      <c r="D182" s="12" t="s">
        <v>274</v>
      </c>
      <c r="E182" s="26">
        <v>4</v>
      </c>
    </row>
    <row r="183" s="1" customFormat="1" ht="21.55" customHeight="1" spans="1:5">
      <c r="A183" s="5" t="s">
        <v>243</v>
      </c>
      <c r="B183" s="5" t="s">
        <v>120</v>
      </c>
      <c r="C183" s="5"/>
      <c r="D183" s="10" t="s">
        <v>270</v>
      </c>
      <c r="E183" s="25">
        <v>7000</v>
      </c>
    </row>
    <row r="184" s="1" customFormat="1" ht="21.55" customHeight="1" spans="1:5">
      <c r="A184" s="11" t="s">
        <v>243</v>
      </c>
      <c r="B184" s="11" t="s">
        <v>120</v>
      </c>
      <c r="C184" s="11" t="s">
        <v>12</v>
      </c>
      <c r="D184" s="12" t="s">
        <v>271</v>
      </c>
      <c r="E184" s="26">
        <v>7000</v>
      </c>
    </row>
    <row r="185" s="1" customFormat="1" ht="21.55" customHeight="1" spans="1:5">
      <c r="A185" s="5" t="s">
        <v>243</v>
      </c>
      <c r="B185" s="5" t="s">
        <v>227</v>
      </c>
      <c r="C185" s="5"/>
      <c r="D185" s="10" t="s">
        <v>275</v>
      </c>
      <c r="E185" s="25">
        <v>260</v>
      </c>
    </row>
    <row r="186" s="1" customFormat="1" ht="21.55" customHeight="1" spans="1:5">
      <c r="A186" s="11" t="s">
        <v>243</v>
      </c>
      <c r="B186" s="11" t="s">
        <v>227</v>
      </c>
      <c r="C186" s="11" t="s">
        <v>15</v>
      </c>
      <c r="D186" s="12" t="s">
        <v>276</v>
      </c>
      <c r="E186" s="26">
        <v>260</v>
      </c>
    </row>
    <row r="187" s="1" customFormat="1" ht="21.55" customHeight="1" spans="1:5">
      <c r="A187" s="5" t="s">
        <v>243</v>
      </c>
      <c r="B187" s="5" t="s">
        <v>46</v>
      </c>
      <c r="C187" s="5"/>
      <c r="D187" s="10" t="s">
        <v>277</v>
      </c>
      <c r="E187" s="25">
        <v>254.21</v>
      </c>
    </row>
    <row r="188" s="1" customFormat="1" ht="21.55" customHeight="1" spans="1:5">
      <c r="A188" s="11" t="s">
        <v>243</v>
      </c>
      <c r="B188" s="11" t="s">
        <v>46</v>
      </c>
      <c r="C188" s="11" t="s">
        <v>46</v>
      </c>
      <c r="D188" s="12" t="s">
        <v>278</v>
      </c>
      <c r="E188" s="26">
        <v>254.21</v>
      </c>
    </row>
    <row r="189" s="1" customFormat="1" ht="21.5" customHeight="1" spans="1:5">
      <c r="A189" s="5" t="s">
        <v>358</v>
      </c>
      <c r="B189" s="5"/>
      <c r="C189" s="5"/>
      <c r="D189" s="10" t="s">
        <v>359</v>
      </c>
      <c r="E189" s="25">
        <v>23199.4</v>
      </c>
    </row>
    <row r="190" s="1" customFormat="1" ht="21.55" customHeight="1" spans="1:5">
      <c r="A190" s="5" t="s">
        <v>358</v>
      </c>
      <c r="B190" s="5" t="s">
        <v>15</v>
      </c>
      <c r="C190" s="5"/>
      <c r="D190" s="10" t="s">
        <v>362</v>
      </c>
      <c r="E190" s="25">
        <v>15911.49</v>
      </c>
    </row>
    <row r="191" s="1" customFormat="1" ht="21.55" customHeight="1" spans="1:5">
      <c r="A191" s="11" t="s">
        <v>358</v>
      </c>
      <c r="B191" s="11" t="s">
        <v>15</v>
      </c>
      <c r="C191" s="11" t="s">
        <v>12</v>
      </c>
      <c r="D191" s="12" t="s">
        <v>363</v>
      </c>
      <c r="E191" s="26">
        <v>15911.49</v>
      </c>
    </row>
    <row r="192" s="1" customFormat="1" ht="21.55" customHeight="1" spans="1:5">
      <c r="A192" s="5" t="s">
        <v>358</v>
      </c>
      <c r="B192" s="5" t="s">
        <v>12</v>
      </c>
      <c r="C192" s="5"/>
      <c r="D192" s="10" t="s">
        <v>360</v>
      </c>
      <c r="E192" s="25">
        <v>3823.66</v>
      </c>
    </row>
    <row r="193" s="1" customFormat="1" ht="21.55" customHeight="1" spans="1:5">
      <c r="A193" s="11" t="s">
        <v>358</v>
      </c>
      <c r="B193" s="11" t="s">
        <v>12</v>
      </c>
      <c r="C193" s="11" t="s">
        <v>46</v>
      </c>
      <c r="D193" s="12" t="s">
        <v>361</v>
      </c>
      <c r="E193" s="26">
        <v>3823.66</v>
      </c>
    </row>
    <row r="194" s="1" customFormat="1" ht="21.55" customHeight="1" spans="1:5">
      <c r="A194" s="5" t="s">
        <v>358</v>
      </c>
      <c r="B194" s="5" t="s">
        <v>25</v>
      </c>
      <c r="C194" s="5"/>
      <c r="D194" s="10" t="s">
        <v>364</v>
      </c>
      <c r="E194" s="25">
        <v>3464.25</v>
      </c>
    </row>
    <row r="195" s="1" customFormat="1" ht="21.55" customHeight="1" spans="1:5">
      <c r="A195" s="11" t="s">
        <v>358</v>
      </c>
      <c r="B195" s="11" t="s">
        <v>25</v>
      </c>
      <c r="C195" s="11" t="s">
        <v>15</v>
      </c>
      <c r="D195" s="12" t="s">
        <v>365</v>
      </c>
      <c r="E195" s="26">
        <v>3464.25</v>
      </c>
    </row>
    <row r="196" s="1" customFormat="1" ht="21.5" customHeight="1" spans="1:5">
      <c r="A196" s="5" t="s">
        <v>100</v>
      </c>
      <c r="B196" s="5"/>
      <c r="C196" s="5"/>
      <c r="D196" s="10" t="s">
        <v>101</v>
      </c>
      <c r="E196" s="25">
        <v>5836.5</v>
      </c>
    </row>
    <row r="197" s="1" customFormat="1" ht="21.55" customHeight="1" spans="1:5">
      <c r="A197" s="5" t="s">
        <v>100</v>
      </c>
      <c r="B197" s="5" t="s">
        <v>38</v>
      </c>
      <c r="C197" s="5"/>
      <c r="D197" s="10" t="s">
        <v>102</v>
      </c>
      <c r="E197" s="25">
        <v>5195.5</v>
      </c>
    </row>
    <row r="198" s="1" customFormat="1" ht="21.55" customHeight="1" spans="1:5">
      <c r="A198" s="11" t="s">
        <v>100</v>
      </c>
      <c r="B198" s="11" t="s">
        <v>38</v>
      </c>
      <c r="C198" s="11" t="s">
        <v>25</v>
      </c>
      <c r="D198" s="12" t="s">
        <v>103</v>
      </c>
      <c r="E198" s="26">
        <v>695.5</v>
      </c>
    </row>
    <row r="199" s="1" customFormat="1" ht="21.55" customHeight="1" spans="1:5">
      <c r="A199" s="11" t="s">
        <v>100</v>
      </c>
      <c r="B199" s="11" t="s">
        <v>38</v>
      </c>
      <c r="C199" s="11" t="s">
        <v>46</v>
      </c>
      <c r="D199" s="12" t="s">
        <v>104</v>
      </c>
      <c r="E199" s="26">
        <v>4500</v>
      </c>
    </row>
    <row r="200" s="1" customFormat="1" ht="21.55" customHeight="1" spans="1:5">
      <c r="A200" s="5" t="s">
        <v>100</v>
      </c>
      <c r="B200" s="5" t="s">
        <v>46</v>
      </c>
      <c r="C200" s="5"/>
      <c r="D200" s="10" t="s">
        <v>105</v>
      </c>
      <c r="E200" s="25">
        <v>641</v>
      </c>
    </row>
    <row r="201" s="1" customFormat="1" ht="21.55" customHeight="1" spans="1:5">
      <c r="A201" s="11" t="s">
        <v>100</v>
      </c>
      <c r="B201" s="11" t="s">
        <v>46</v>
      </c>
      <c r="C201" s="11" t="s">
        <v>46</v>
      </c>
      <c r="D201" s="12" t="s">
        <v>106</v>
      </c>
      <c r="E201" s="26">
        <v>641</v>
      </c>
    </row>
    <row r="202" s="1" customFormat="1" ht="21.5" customHeight="1" spans="1:5">
      <c r="A202" s="5" t="s">
        <v>129</v>
      </c>
      <c r="B202" s="5"/>
      <c r="C202" s="5"/>
      <c r="D202" s="10" t="s">
        <v>130</v>
      </c>
      <c r="E202" s="25">
        <v>176039.67</v>
      </c>
    </row>
    <row r="203" s="1" customFormat="1" ht="21.55" customHeight="1" spans="1:5">
      <c r="A203" s="5" t="s">
        <v>129</v>
      </c>
      <c r="B203" s="5" t="s">
        <v>15</v>
      </c>
      <c r="C203" s="5"/>
      <c r="D203" s="10" t="s">
        <v>133</v>
      </c>
      <c r="E203" s="25">
        <v>94029.35</v>
      </c>
    </row>
    <row r="204" s="1" customFormat="1" ht="21.55" customHeight="1" spans="1:5">
      <c r="A204" s="11" t="s">
        <v>129</v>
      </c>
      <c r="B204" s="11" t="s">
        <v>15</v>
      </c>
      <c r="C204" s="11" t="s">
        <v>12</v>
      </c>
      <c r="D204" s="12" t="s">
        <v>134</v>
      </c>
      <c r="E204" s="26">
        <v>4303.81</v>
      </c>
    </row>
    <row r="205" s="1" customFormat="1" ht="21.55" customHeight="1" spans="1:5">
      <c r="A205" s="11" t="s">
        <v>129</v>
      </c>
      <c r="B205" s="11" t="s">
        <v>15</v>
      </c>
      <c r="C205" s="11" t="s">
        <v>15</v>
      </c>
      <c r="D205" s="12" t="s">
        <v>135</v>
      </c>
      <c r="E205" s="26">
        <v>5983.54</v>
      </c>
    </row>
    <row r="206" s="1" customFormat="1" ht="21.55" customHeight="1" spans="1:5">
      <c r="A206" s="11" t="s">
        <v>129</v>
      </c>
      <c r="B206" s="11" t="s">
        <v>15</v>
      </c>
      <c r="C206" s="11" t="s">
        <v>25</v>
      </c>
      <c r="D206" s="12" t="s">
        <v>136</v>
      </c>
      <c r="E206" s="26">
        <v>32413.47</v>
      </c>
    </row>
    <row r="207" s="1" customFormat="1" ht="21.55" customHeight="1" spans="1:5">
      <c r="A207" s="11" t="s">
        <v>129</v>
      </c>
      <c r="B207" s="11" t="s">
        <v>15</v>
      </c>
      <c r="C207" s="11" t="s">
        <v>17</v>
      </c>
      <c r="D207" s="12" t="s">
        <v>137</v>
      </c>
      <c r="E207" s="26">
        <v>44910.13</v>
      </c>
    </row>
    <row r="208" s="1" customFormat="1" ht="21.55" customHeight="1" spans="1:5">
      <c r="A208" s="11" t="s">
        <v>129</v>
      </c>
      <c r="B208" s="11" t="s">
        <v>15</v>
      </c>
      <c r="C208" s="11" t="s">
        <v>19</v>
      </c>
      <c r="D208" s="12" t="s">
        <v>138</v>
      </c>
      <c r="E208" s="26">
        <v>919</v>
      </c>
    </row>
    <row r="209" s="1" customFormat="1" ht="21.55" customHeight="1" spans="1:6">
      <c r="A209" s="11" t="s">
        <v>129</v>
      </c>
      <c r="B209" s="11" t="s">
        <v>15</v>
      </c>
      <c r="C209" s="11" t="s">
        <v>46</v>
      </c>
      <c r="D209" s="12" t="s">
        <v>139</v>
      </c>
      <c r="E209" s="26">
        <v>5499.4</v>
      </c>
    </row>
    <row r="210" s="1" customFormat="1" ht="21.55" customHeight="1" spans="1:6">
      <c r="A210" s="5" t="s">
        <v>129</v>
      </c>
      <c r="B210" s="5" t="s">
        <v>21</v>
      </c>
      <c r="C210" s="5"/>
      <c r="D210" s="10" t="s">
        <v>148</v>
      </c>
      <c r="E210" s="25">
        <v>2290.42</v>
      </c>
    </row>
    <row r="211" s="1" customFormat="1" ht="21.55" customHeight="1" spans="1:6">
      <c r="A211" s="11" t="s">
        <v>129</v>
      </c>
      <c r="B211" s="11" t="s">
        <v>21</v>
      </c>
      <c r="C211" s="11" t="s">
        <v>15</v>
      </c>
      <c r="D211" s="12" t="s">
        <v>149</v>
      </c>
      <c r="E211" s="26">
        <v>2290.42</v>
      </c>
    </row>
    <row r="212" s="1" customFormat="1" ht="21.55" customHeight="1" spans="1:6">
      <c r="A212" s="5" t="s">
        <v>129</v>
      </c>
      <c r="B212" s="5" t="s">
        <v>12</v>
      </c>
      <c r="C212" s="5"/>
      <c r="D212" s="10" t="s">
        <v>131</v>
      </c>
      <c r="E212" s="25">
        <v>5277.51</v>
      </c>
    </row>
    <row r="213" s="1" customFormat="1" ht="21.55" customHeight="1" spans="1:6">
      <c r="A213" s="11" t="s">
        <v>129</v>
      </c>
      <c r="B213" s="11" t="s">
        <v>12</v>
      </c>
      <c r="C213" s="11" t="s">
        <v>12</v>
      </c>
      <c r="D213" s="12" t="s">
        <v>14</v>
      </c>
      <c r="E213" s="26">
        <v>2136.57</v>
      </c>
    </row>
    <row r="214" s="1" customFormat="1" ht="21.55" customHeight="1" spans="1:6">
      <c r="A214" s="11" t="s">
        <v>129</v>
      </c>
      <c r="B214" s="11" t="s">
        <v>12</v>
      </c>
      <c r="C214" s="11" t="s">
        <v>46</v>
      </c>
      <c r="D214" s="12" t="s">
        <v>132</v>
      </c>
      <c r="E214" s="26">
        <v>3140.94</v>
      </c>
    </row>
    <row r="215" s="1" customFormat="1" ht="21.55" customHeight="1" spans="1:6">
      <c r="A215" s="5" t="s">
        <v>129</v>
      </c>
      <c r="B215" s="5" t="s">
        <v>35</v>
      </c>
      <c r="C215" s="5"/>
      <c r="D215" s="10" t="s">
        <v>145</v>
      </c>
      <c r="E215" s="25">
        <v>2927.73</v>
      </c>
    </row>
    <row r="216" s="1" customFormat="1" ht="21.55" customHeight="1" spans="1:6">
      <c r="A216" s="11" t="s">
        <v>129</v>
      </c>
      <c r="B216" s="11" t="s">
        <v>35</v>
      </c>
      <c r="C216" s="11" t="s">
        <v>12</v>
      </c>
      <c r="D216" s="12" t="s">
        <v>146</v>
      </c>
      <c r="E216" s="26">
        <v>2138.4</v>
      </c>
    </row>
    <row r="217" s="1" customFormat="1" ht="21.55" customHeight="1" spans="1:6">
      <c r="A217" s="11" t="s">
        <v>129</v>
      </c>
      <c r="B217" s="11" t="s">
        <v>35</v>
      </c>
      <c r="C217" s="11" t="s">
        <v>15</v>
      </c>
      <c r="D217" s="12" t="s">
        <v>147</v>
      </c>
      <c r="E217" s="26">
        <v>789.33</v>
      </c>
    </row>
    <row r="218" s="1" customFormat="1" ht="21.55" customHeight="1" spans="1:6">
      <c r="A218" s="5" t="s">
        <v>129</v>
      </c>
      <c r="B218" s="5" t="s">
        <v>25</v>
      </c>
      <c r="C218" s="5"/>
      <c r="D218" s="10" t="s">
        <v>140</v>
      </c>
      <c r="E218" s="25">
        <v>45874.31</v>
      </c>
    </row>
    <row r="219" s="1" customFormat="1" ht="21.55" customHeight="1" spans="1:6">
      <c r="A219" s="11" t="s">
        <v>129</v>
      </c>
      <c r="B219" s="11" t="s">
        <v>25</v>
      </c>
      <c r="C219" s="11" t="s">
        <v>15</v>
      </c>
      <c r="D219" s="12" t="s">
        <v>141</v>
      </c>
      <c r="E219" s="26">
        <v>6243.47</v>
      </c>
    </row>
    <row r="220" s="1" customFormat="1" ht="21.55" customHeight="1" spans="1:6">
      <c r="A220" s="11" t="s">
        <v>129</v>
      </c>
      <c r="B220" s="11" t="s">
        <v>25</v>
      </c>
      <c r="C220" s="11" t="s">
        <v>19</v>
      </c>
      <c r="D220" s="12" t="s">
        <v>142</v>
      </c>
      <c r="E220" s="26">
        <v>39630.84</v>
      </c>
    </row>
    <row r="221" s="1" customFormat="1" ht="21.55" customHeight="1" spans="1:6">
      <c r="A221" s="5" t="s">
        <v>129</v>
      </c>
      <c r="B221" s="5" t="s">
        <v>17</v>
      </c>
      <c r="C221" s="5"/>
      <c r="D221" s="10" t="s">
        <v>143</v>
      </c>
      <c r="E221" s="25">
        <v>2062.52</v>
      </c>
    </row>
    <row r="222" s="1" customFormat="1" ht="21.55" customHeight="1" spans="1:6">
      <c r="A222" s="11" t="s">
        <v>129</v>
      </c>
      <c r="B222" s="11" t="s">
        <v>17</v>
      </c>
      <c r="C222" s="11" t="s">
        <v>17</v>
      </c>
      <c r="D222" s="12" t="s">
        <v>144</v>
      </c>
      <c r="E222" s="26">
        <v>2062.52</v>
      </c>
    </row>
    <row r="223" s="1" customFormat="1" ht="21.55" customHeight="1" spans="1:6">
      <c r="A223" s="5" t="s">
        <v>129</v>
      </c>
      <c r="B223" s="5" t="s">
        <v>46</v>
      </c>
      <c r="C223" s="5"/>
      <c r="D223" s="10" t="s">
        <v>153</v>
      </c>
      <c r="E223" s="25">
        <v>17126.83</v>
      </c>
    </row>
    <row r="224" s="1" customFormat="1" ht="21.55" customHeight="1" spans="1:6">
      <c r="A224" s="11" t="s">
        <v>129</v>
      </c>
      <c r="B224" s="11" t="s">
        <v>46</v>
      </c>
      <c r="C224" s="11" t="s">
        <v>46</v>
      </c>
      <c r="D224" s="12" t="s">
        <v>154</v>
      </c>
      <c r="E224" s="26">
        <v>37126.83</v>
      </c>
      <c r="F224" s="1">
        <v>20000</v>
      </c>
    </row>
    <row r="225" s="1" customFormat="1" ht="21.55" customHeight="1" spans="1:5">
      <c r="A225" s="5" t="s">
        <v>129</v>
      </c>
      <c r="B225" s="5" t="s">
        <v>150</v>
      </c>
      <c r="C225" s="5"/>
      <c r="D225" s="10" t="s">
        <v>151</v>
      </c>
      <c r="E225" s="25">
        <v>6451</v>
      </c>
    </row>
    <row r="226" s="1" customFormat="1" ht="21.55" customHeight="1" spans="1:5">
      <c r="A226" s="11" t="s">
        <v>129</v>
      </c>
      <c r="B226" s="11" t="s">
        <v>150</v>
      </c>
      <c r="C226" s="11" t="s">
        <v>46</v>
      </c>
      <c r="D226" s="12" t="s">
        <v>152</v>
      </c>
      <c r="E226" s="26">
        <v>6451</v>
      </c>
    </row>
    <row r="227" s="1" customFormat="1" ht="21.5" customHeight="1" spans="1:5">
      <c r="A227" s="5" t="s">
        <v>302</v>
      </c>
      <c r="B227" s="5"/>
      <c r="C227" s="5"/>
      <c r="D227" s="10" t="s">
        <v>303</v>
      </c>
      <c r="E227" s="25">
        <v>50339.67</v>
      </c>
    </row>
    <row r="228" s="1" customFormat="1" ht="21.55" customHeight="1" spans="1:5">
      <c r="A228" s="5" t="s">
        <v>302</v>
      </c>
      <c r="B228" s="5" t="s">
        <v>19</v>
      </c>
      <c r="C228" s="5"/>
      <c r="D228" s="10" t="s">
        <v>395</v>
      </c>
      <c r="E228" s="25">
        <v>10163</v>
      </c>
    </row>
    <row r="229" s="1" customFormat="1" ht="25" customHeight="1" spans="1:5">
      <c r="A229" s="11" t="s">
        <v>302</v>
      </c>
      <c r="B229" s="11" t="s">
        <v>19</v>
      </c>
      <c r="C229" s="11" t="s">
        <v>46</v>
      </c>
      <c r="D229" s="12" t="s">
        <v>396</v>
      </c>
      <c r="E229" s="26">
        <v>10163</v>
      </c>
    </row>
    <row r="230" s="1" customFormat="1" ht="21.55" customHeight="1" spans="1:5">
      <c r="A230" s="5" t="s">
        <v>302</v>
      </c>
      <c r="B230" s="5" t="s">
        <v>12</v>
      </c>
      <c r="C230" s="5"/>
      <c r="D230" s="10" t="s">
        <v>304</v>
      </c>
      <c r="E230" s="25">
        <v>31718.58</v>
      </c>
    </row>
    <row r="231" s="1" customFormat="1" ht="21.55" customHeight="1" spans="1:5">
      <c r="A231" s="11" t="s">
        <v>302</v>
      </c>
      <c r="B231" s="11" t="s">
        <v>12</v>
      </c>
      <c r="C231" s="11" t="s">
        <v>12</v>
      </c>
      <c r="D231" s="12" t="s">
        <v>14</v>
      </c>
      <c r="E231" s="26">
        <v>2645.14</v>
      </c>
    </row>
    <row r="232" s="1" customFormat="1" ht="21.55" customHeight="1" spans="1:5">
      <c r="A232" s="11" t="s">
        <v>302</v>
      </c>
      <c r="B232" s="11" t="s">
        <v>12</v>
      </c>
      <c r="C232" s="11" t="s">
        <v>17</v>
      </c>
      <c r="D232" s="12" t="s">
        <v>30</v>
      </c>
      <c r="E232" s="26">
        <v>4800.78</v>
      </c>
    </row>
    <row r="233" s="1" customFormat="1" ht="21.55" customHeight="1" spans="1:5">
      <c r="A233" s="11" t="s">
        <v>302</v>
      </c>
      <c r="B233" s="11" t="s">
        <v>12</v>
      </c>
      <c r="C233" s="11" t="s">
        <v>305</v>
      </c>
      <c r="D233" s="12" t="s">
        <v>306</v>
      </c>
      <c r="E233" s="26">
        <v>480</v>
      </c>
    </row>
    <row r="234" s="1" customFormat="1" ht="21.55" customHeight="1" spans="1:5">
      <c r="A234" s="11" t="s">
        <v>302</v>
      </c>
      <c r="B234" s="11" t="s">
        <v>12</v>
      </c>
      <c r="C234" s="11" t="s">
        <v>46</v>
      </c>
      <c r="D234" s="12" t="s">
        <v>307</v>
      </c>
      <c r="E234" s="26">
        <v>23792.66</v>
      </c>
    </row>
    <row r="235" s="1" customFormat="1" ht="21.55" customHeight="1" spans="1:5">
      <c r="A235" s="5" t="s">
        <v>302</v>
      </c>
      <c r="B235" s="5" t="s">
        <v>25</v>
      </c>
      <c r="C235" s="5"/>
      <c r="D235" s="10" t="s">
        <v>311</v>
      </c>
      <c r="E235" s="25">
        <v>4168.13</v>
      </c>
    </row>
    <row r="236" s="1" customFormat="1" ht="21.55" customHeight="1" spans="1:5">
      <c r="A236" s="11" t="s">
        <v>302</v>
      </c>
      <c r="B236" s="11" t="s">
        <v>25</v>
      </c>
      <c r="C236" s="11" t="s">
        <v>12</v>
      </c>
      <c r="D236" s="12" t="s">
        <v>14</v>
      </c>
      <c r="E236" s="26">
        <v>1932.23</v>
      </c>
    </row>
    <row r="237" s="1" customFormat="1" ht="21.55" customHeight="1" spans="1:5">
      <c r="A237" s="11" t="s">
        <v>302</v>
      </c>
      <c r="B237" s="11" t="s">
        <v>25</v>
      </c>
      <c r="C237" s="11" t="s">
        <v>17</v>
      </c>
      <c r="D237" s="12" t="s">
        <v>312</v>
      </c>
      <c r="E237" s="26">
        <v>39.52</v>
      </c>
    </row>
    <row r="238" s="1" customFormat="1" ht="21.55" customHeight="1" spans="1:5">
      <c r="A238" s="11" t="s">
        <v>302</v>
      </c>
      <c r="B238" s="11" t="s">
        <v>25</v>
      </c>
      <c r="C238" s="11" t="s">
        <v>38</v>
      </c>
      <c r="D238" s="12" t="s">
        <v>313</v>
      </c>
      <c r="E238" s="26">
        <v>47.88</v>
      </c>
    </row>
    <row r="239" s="1" customFormat="1" ht="21.55" customHeight="1" spans="1:5">
      <c r="A239" s="11" t="s">
        <v>302</v>
      </c>
      <c r="B239" s="11" t="s">
        <v>25</v>
      </c>
      <c r="C239" s="11" t="s">
        <v>48</v>
      </c>
      <c r="D239" s="12" t="s">
        <v>314</v>
      </c>
      <c r="E239" s="26">
        <v>55.2</v>
      </c>
    </row>
    <row r="240" s="1" customFormat="1" ht="21.55" customHeight="1" spans="1:5">
      <c r="A240" s="11" t="s">
        <v>302</v>
      </c>
      <c r="B240" s="11" t="s">
        <v>25</v>
      </c>
      <c r="C240" s="11" t="s">
        <v>286</v>
      </c>
      <c r="D240" s="12" t="s">
        <v>315</v>
      </c>
      <c r="E240" s="26">
        <v>38</v>
      </c>
    </row>
    <row r="241" s="1" customFormat="1" ht="21.55" customHeight="1" spans="1:5">
      <c r="A241" s="11" t="s">
        <v>302</v>
      </c>
      <c r="B241" s="11" t="s">
        <v>25</v>
      </c>
      <c r="C241" s="11" t="s">
        <v>46</v>
      </c>
      <c r="D241" s="12" t="s">
        <v>316</v>
      </c>
      <c r="E241" s="26">
        <v>2055.3</v>
      </c>
    </row>
    <row r="242" s="1" customFormat="1" ht="21.55" customHeight="1" spans="1:5">
      <c r="A242" s="5" t="s">
        <v>302</v>
      </c>
      <c r="B242" s="5" t="s">
        <v>15</v>
      </c>
      <c r="C242" s="5"/>
      <c r="D242" s="10" t="s">
        <v>308</v>
      </c>
      <c r="E242" s="25">
        <v>3070.76</v>
      </c>
    </row>
    <row r="243" s="1" customFormat="1" ht="21.55" customHeight="1" spans="1:5">
      <c r="A243" s="11" t="s">
        <v>302</v>
      </c>
      <c r="B243" s="11" t="s">
        <v>15</v>
      </c>
      <c r="C243" s="11" t="s">
        <v>12</v>
      </c>
      <c r="D243" s="12" t="s">
        <v>14</v>
      </c>
      <c r="E243" s="26">
        <v>1468.99</v>
      </c>
    </row>
    <row r="244" s="1" customFormat="1" ht="21.55" customHeight="1" spans="1:5">
      <c r="A244" s="11" t="s">
        <v>302</v>
      </c>
      <c r="B244" s="11" t="s">
        <v>15</v>
      </c>
      <c r="C244" s="11" t="s">
        <v>15</v>
      </c>
      <c r="D244" s="12" t="s">
        <v>16</v>
      </c>
      <c r="E244" s="26">
        <v>83.6</v>
      </c>
    </row>
    <row r="245" s="1" customFormat="1" ht="21.55" customHeight="1" spans="1:5">
      <c r="A245" s="11" t="s">
        <v>302</v>
      </c>
      <c r="B245" s="11" t="s">
        <v>15</v>
      </c>
      <c r="C245" s="11" t="s">
        <v>17</v>
      </c>
      <c r="D245" s="12" t="s">
        <v>309</v>
      </c>
      <c r="E245" s="26">
        <v>918.17</v>
      </c>
    </row>
    <row r="246" s="1" customFormat="1" ht="21.55" customHeight="1" spans="1:5">
      <c r="A246" s="11" t="s">
        <v>302</v>
      </c>
      <c r="B246" s="11" t="s">
        <v>15</v>
      </c>
      <c r="C246" s="11" t="s">
        <v>73</v>
      </c>
      <c r="D246" s="12" t="s">
        <v>310</v>
      </c>
      <c r="E246" s="26">
        <v>600</v>
      </c>
    </row>
    <row r="247" s="1" customFormat="1" ht="21.55" customHeight="1" spans="1:5">
      <c r="A247" s="5" t="s">
        <v>302</v>
      </c>
      <c r="B247" s="5" t="s">
        <v>21</v>
      </c>
      <c r="C247" s="5"/>
      <c r="D247" s="10" t="s">
        <v>319</v>
      </c>
      <c r="E247" s="25">
        <v>224</v>
      </c>
    </row>
    <row r="248" s="1" customFormat="1" ht="21.55" customHeight="1" spans="1:5">
      <c r="A248" s="11" t="s">
        <v>302</v>
      </c>
      <c r="B248" s="11" t="s">
        <v>21</v>
      </c>
      <c r="C248" s="11" t="s">
        <v>17</v>
      </c>
      <c r="D248" s="12" t="s">
        <v>320</v>
      </c>
      <c r="E248" s="26">
        <v>224</v>
      </c>
    </row>
    <row r="249" s="1" customFormat="1" ht="21.55" customHeight="1" spans="1:5">
      <c r="A249" s="5" t="s">
        <v>302</v>
      </c>
      <c r="B249" s="5" t="s">
        <v>46</v>
      </c>
      <c r="C249" s="5"/>
      <c r="D249" s="10" t="s">
        <v>321</v>
      </c>
      <c r="E249" s="25">
        <v>995.2</v>
      </c>
    </row>
    <row r="250" s="1" customFormat="1" ht="21.55" customHeight="1" spans="1:5">
      <c r="A250" s="11" t="s">
        <v>302</v>
      </c>
      <c r="B250" s="11" t="s">
        <v>46</v>
      </c>
      <c r="C250" s="11" t="s">
        <v>46</v>
      </c>
      <c r="D250" s="12" t="s">
        <v>322</v>
      </c>
      <c r="E250" s="26">
        <v>995.2</v>
      </c>
    </row>
    <row r="251" s="1" customFormat="1" ht="21.5" customHeight="1" spans="1:5">
      <c r="A251" s="5" t="s">
        <v>107</v>
      </c>
      <c r="B251" s="5"/>
      <c r="C251" s="5"/>
      <c r="D251" s="10" t="s">
        <v>108</v>
      </c>
      <c r="E251" s="25">
        <v>80479.93</v>
      </c>
    </row>
    <row r="252" s="1" customFormat="1" ht="21.55" customHeight="1" spans="1:5">
      <c r="A252" s="5" t="s">
        <v>107</v>
      </c>
      <c r="B252" s="5" t="s">
        <v>46</v>
      </c>
      <c r="C252" s="5"/>
      <c r="D252" s="10" t="s">
        <v>127</v>
      </c>
      <c r="E252" s="25">
        <v>19</v>
      </c>
    </row>
    <row r="253" s="1" customFormat="1" ht="21.55" customHeight="1" spans="1:5">
      <c r="A253" s="11" t="s">
        <v>107</v>
      </c>
      <c r="B253" s="11" t="s">
        <v>46</v>
      </c>
      <c r="C253" s="11" t="s">
        <v>15</v>
      </c>
      <c r="D253" s="12" t="s">
        <v>128</v>
      </c>
      <c r="E253" s="26">
        <v>19</v>
      </c>
    </row>
    <row r="254" s="1" customFormat="1" ht="21.55" customHeight="1" spans="1:5">
      <c r="A254" s="5" t="s">
        <v>107</v>
      </c>
      <c r="B254" s="5" t="s">
        <v>15</v>
      </c>
      <c r="C254" s="5"/>
      <c r="D254" s="10" t="s">
        <v>109</v>
      </c>
      <c r="E254" s="25">
        <v>71833.9</v>
      </c>
    </row>
    <row r="255" s="1" customFormat="1" ht="21.55" customHeight="1" spans="1:5">
      <c r="A255" s="11" t="s">
        <v>107</v>
      </c>
      <c r="B255" s="11" t="s">
        <v>15</v>
      </c>
      <c r="C255" s="11" t="s">
        <v>12</v>
      </c>
      <c r="D255" s="12" t="s">
        <v>14</v>
      </c>
      <c r="E255" s="26">
        <v>65689.09</v>
      </c>
    </row>
    <row r="256" s="1" customFormat="1" ht="21.55" customHeight="1" spans="1:5">
      <c r="A256" s="11" t="s">
        <v>107</v>
      </c>
      <c r="B256" s="11" t="s">
        <v>15</v>
      </c>
      <c r="C256" s="11" t="s">
        <v>15</v>
      </c>
      <c r="D256" s="12" t="s">
        <v>16</v>
      </c>
      <c r="E256" s="26">
        <v>2023.4</v>
      </c>
    </row>
    <row r="257" s="1" customFormat="1" ht="21.55" customHeight="1" spans="1:5">
      <c r="A257" s="11" t="s">
        <v>107</v>
      </c>
      <c r="B257" s="11" t="s">
        <v>15</v>
      </c>
      <c r="C257" s="11" t="s">
        <v>110</v>
      </c>
      <c r="D257" s="12" t="s">
        <v>111</v>
      </c>
      <c r="E257" s="26">
        <v>1117.5</v>
      </c>
    </row>
    <row r="258" s="1" customFormat="1" ht="21.55" customHeight="1" spans="1:5">
      <c r="A258" s="11" t="s">
        <v>107</v>
      </c>
      <c r="B258" s="11" t="s">
        <v>15</v>
      </c>
      <c r="C258" s="11" t="s">
        <v>46</v>
      </c>
      <c r="D258" s="12" t="s">
        <v>112</v>
      </c>
      <c r="E258" s="26">
        <v>3003.91</v>
      </c>
    </row>
    <row r="259" s="1" customFormat="1" ht="21.55" customHeight="1" spans="1:5">
      <c r="A259" s="5" t="s">
        <v>107</v>
      </c>
      <c r="B259" s="5" t="s">
        <v>25</v>
      </c>
      <c r="C259" s="5"/>
      <c r="D259" s="10" t="s">
        <v>113</v>
      </c>
      <c r="E259" s="25">
        <v>348</v>
      </c>
    </row>
    <row r="260" s="1" customFormat="1" ht="21.55" customHeight="1" spans="1:5">
      <c r="A260" s="11" t="s">
        <v>107</v>
      </c>
      <c r="B260" s="11" t="s">
        <v>25</v>
      </c>
      <c r="C260" s="11" t="s">
        <v>15</v>
      </c>
      <c r="D260" s="12" t="s">
        <v>16</v>
      </c>
      <c r="E260" s="26">
        <v>8</v>
      </c>
    </row>
    <row r="261" s="1" customFormat="1" ht="21.55" customHeight="1" spans="1:5">
      <c r="A261" s="11" t="s">
        <v>107</v>
      </c>
      <c r="B261" s="11" t="s">
        <v>25</v>
      </c>
      <c r="C261" s="11" t="s">
        <v>46</v>
      </c>
      <c r="D261" s="12" t="s">
        <v>114</v>
      </c>
      <c r="E261" s="26">
        <v>340</v>
      </c>
    </row>
    <row r="262" s="1" customFormat="1" ht="21.55" customHeight="1" spans="1:5">
      <c r="A262" s="5" t="s">
        <v>107</v>
      </c>
      <c r="B262" s="5" t="s">
        <v>38</v>
      </c>
      <c r="C262" s="5"/>
      <c r="D262" s="10" t="s">
        <v>115</v>
      </c>
      <c r="E262" s="25">
        <v>4234.59</v>
      </c>
    </row>
    <row r="263" s="1" customFormat="1" ht="21.55" customHeight="1" spans="1:5">
      <c r="A263" s="11" t="s">
        <v>107</v>
      </c>
      <c r="B263" s="11" t="s">
        <v>38</v>
      </c>
      <c r="C263" s="11" t="s">
        <v>12</v>
      </c>
      <c r="D263" s="12" t="s">
        <v>14</v>
      </c>
      <c r="E263" s="26">
        <v>3581.49</v>
      </c>
    </row>
    <row r="264" s="1" customFormat="1" ht="21.55" customHeight="1" spans="1:5">
      <c r="A264" s="11" t="s">
        <v>107</v>
      </c>
      <c r="B264" s="11" t="s">
        <v>38</v>
      </c>
      <c r="C264" s="11" t="s">
        <v>15</v>
      </c>
      <c r="D264" s="12" t="s">
        <v>16</v>
      </c>
      <c r="E264" s="26">
        <v>272</v>
      </c>
    </row>
    <row r="265" s="1" customFormat="1" ht="21.55" customHeight="1" spans="1:5">
      <c r="A265" s="11" t="s">
        <v>107</v>
      </c>
      <c r="B265" s="11" t="s">
        <v>38</v>
      </c>
      <c r="C265" s="11" t="s">
        <v>17</v>
      </c>
      <c r="D265" s="12" t="s">
        <v>116</v>
      </c>
      <c r="E265" s="26">
        <v>70.7</v>
      </c>
    </row>
    <row r="266" s="1" customFormat="1" ht="21.55" customHeight="1" spans="1:5">
      <c r="A266" s="11" t="s">
        <v>107</v>
      </c>
      <c r="B266" s="11" t="s">
        <v>38</v>
      </c>
      <c r="C266" s="11" t="s">
        <v>19</v>
      </c>
      <c r="D266" s="12" t="s">
        <v>117</v>
      </c>
      <c r="E266" s="26">
        <v>164.4</v>
      </c>
    </row>
    <row r="267" s="1" customFormat="1" ht="21.55" customHeight="1" spans="1:5">
      <c r="A267" s="11" t="s">
        <v>107</v>
      </c>
      <c r="B267" s="11" t="s">
        <v>38</v>
      </c>
      <c r="C267" s="11" t="s">
        <v>35</v>
      </c>
      <c r="D267" s="12" t="s">
        <v>118</v>
      </c>
      <c r="E267" s="26">
        <v>16</v>
      </c>
    </row>
    <row r="268" s="1" customFormat="1" ht="21.55" customHeight="1" spans="1:5">
      <c r="A268" s="11" t="s">
        <v>107</v>
      </c>
      <c r="B268" s="11" t="s">
        <v>38</v>
      </c>
      <c r="C268" s="11" t="s">
        <v>21</v>
      </c>
      <c r="D268" s="12" t="s">
        <v>119</v>
      </c>
      <c r="E268" s="26">
        <v>48</v>
      </c>
    </row>
    <row r="269" s="1" customFormat="1" ht="21.55" customHeight="1" spans="1:5">
      <c r="A269" s="11" t="s">
        <v>107</v>
      </c>
      <c r="B269" s="11" t="s">
        <v>38</v>
      </c>
      <c r="C269" s="11" t="s">
        <v>120</v>
      </c>
      <c r="D269" s="12" t="s">
        <v>121</v>
      </c>
      <c r="E269" s="26">
        <v>82</v>
      </c>
    </row>
    <row r="270" s="1" customFormat="1" ht="21.55" customHeight="1" spans="1:5">
      <c r="A270" s="5" t="s">
        <v>107</v>
      </c>
      <c r="B270" s="5" t="s">
        <v>21</v>
      </c>
      <c r="C270" s="5"/>
      <c r="D270" s="10" t="s">
        <v>122</v>
      </c>
      <c r="E270" s="25">
        <v>4044.44</v>
      </c>
    </row>
    <row r="271" s="1" customFormat="1" ht="21.55" customHeight="1" spans="1:5">
      <c r="A271" s="11" t="s">
        <v>107</v>
      </c>
      <c r="B271" s="11" t="s">
        <v>21</v>
      </c>
      <c r="C271" s="11" t="s">
        <v>12</v>
      </c>
      <c r="D271" s="12" t="s">
        <v>14</v>
      </c>
      <c r="E271" s="26">
        <v>3375.34</v>
      </c>
    </row>
    <row r="272" s="1" customFormat="1" ht="21.55" customHeight="1" spans="1:5">
      <c r="A272" s="11" t="s">
        <v>107</v>
      </c>
      <c r="B272" s="11" t="s">
        <v>21</v>
      </c>
      <c r="C272" s="11" t="s">
        <v>15</v>
      </c>
      <c r="D272" s="12" t="s">
        <v>16</v>
      </c>
      <c r="E272" s="26">
        <v>313.28</v>
      </c>
    </row>
    <row r="273" s="1" customFormat="1" ht="21.55" customHeight="1" spans="1:5">
      <c r="A273" s="11" t="s">
        <v>107</v>
      </c>
      <c r="B273" s="11" t="s">
        <v>21</v>
      </c>
      <c r="C273" s="11" t="s">
        <v>17</v>
      </c>
      <c r="D273" s="12" t="s">
        <v>123</v>
      </c>
      <c r="E273" s="26">
        <v>270.18</v>
      </c>
    </row>
    <row r="274" s="1" customFormat="1" ht="21.55" customHeight="1" spans="1:5">
      <c r="A274" s="11" t="s">
        <v>107</v>
      </c>
      <c r="B274" s="11" t="s">
        <v>21</v>
      </c>
      <c r="C274" s="11" t="s">
        <v>19</v>
      </c>
      <c r="D274" s="12" t="s">
        <v>124</v>
      </c>
      <c r="E274" s="26">
        <v>30.64</v>
      </c>
    </row>
    <row r="275" s="1" customFormat="1" ht="21.55" customHeight="1" spans="1:5">
      <c r="A275" s="11" t="s">
        <v>107</v>
      </c>
      <c r="B275" s="11" t="s">
        <v>21</v>
      </c>
      <c r="C275" s="11" t="s">
        <v>38</v>
      </c>
      <c r="D275" s="12" t="s">
        <v>125</v>
      </c>
      <c r="E275" s="26">
        <v>10</v>
      </c>
    </row>
    <row r="276" s="1" customFormat="1" ht="21.55" customHeight="1" spans="1:5">
      <c r="A276" s="11" t="s">
        <v>107</v>
      </c>
      <c r="B276" s="11" t="s">
        <v>21</v>
      </c>
      <c r="C276" s="11" t="s">
        <v>46</v>
      </c>
      <c r="D276" s="12" t="s">
        <v>126</v>
      </c>
      <c r="E276" s="26">
        <v>45</v>
      </c>
    </row>
    <row r="277" s="1" customFormat="1" ht="21.5" customHeight="1" spans="1:5">
      <c r="A277" s="5" t="s">
        <v>155</v>
      </c>
      <c r="B277" s="5"/>
      <c r="C277" s="5"/>
      <c r="D277" s="10" t="s">
        <v>156</v>
      </c>
      <c r="E277" s="25">
        <v>34136.02</v>
      </c>
    </row>
    <row r="278" s="1" customFormat="1" ht="21.55" customHeight="1" spans="1:5">
      <c r="A278" s="5" t="s">
        <v>155</v>
      </c>
      <c r="B278" s="5" t="s">
        <v>12</v>
      </c>
      <c r="C278" s="5"/>
      <c r="D278" s="10" t="s">
        <v>157</v>
      </c>
      <c r="E278" s="25">
        <v>9420.93</v>
      </c>
    </row>
    <row r="279" s="1" customFormat="1" ht="21.55" customHeight="1" spans="1:5">
      <c r="A279" s="11" t="s">
        <v>155</v>
      </c>
      <c r="B279" s="11" t="s">
        <v>12</v>
      </c>
      <c r="C279" s="11" t="s">
        <v>12</v>
      </c>
      <c r="D279" s="12" t="s">
        <v>14</v>
      </c>
      <c r="E279" s="26">
        <v>977.73</v>
      </c>
    </row>
    <row r="280" s="1" customFormat="1" ht="21.55" customHeight="1" spans="1:5">
      <c r="A280" s="11" t="s">
        <v>155</v>
      </c>
      <c r="B280" s="11" t="s">
        <v>12</v>
      </c>
      <c r="C280" s="11" t="s">
        <v>46</v>
      </c>
      <c r="D280" s="12" t="s">
        <v>158</v>
      </c>
      <c r="E280" s="26">
        <v>8443.2</v>
      </c>
    </row>
    <row r="281" s="1" customFormat="1" ht="21.55" customHeight="1" spans="1:5">
      <c r="A281" s="5" t="s">
        <v>155</v>
      </c>
      <c r="B281" s="5" t="s">
        <v>35</v>
      </c>
      <c r="C281" s="5"/>
      <c r="D281" s="10" t="s">
        <v>162</v>
      </c>
      <c r="E281" s="25">
        <v>834.43</v>
      </c>
    </row>
    <row r="282" s="1" customFormat="1" ht="21.55" customHeight="1" spans="1:5">
      <c r="A282" s="11" t="s">
        <v>155</v>
      </c>
      <c r="B282" s="11" t="s">
        <v>35</v>
      </c>
      <c r="C282" s="11" t="s">
        <v>12</v>
      </c>
      <c r="D282" s="12" t="s">
        <v>163</v>
      </c>
      <c r="E282" s="26">
        <v>320.96</v>
      </c>
    </row>
    <row r="283" s="1" customFormat="1" ht="21.55" customHeight="1" spans="1:5">
      <c r="A283" s="11" t="s">
        <v>155</v>
      </c>
      <c r="B283" s="11" t="s">
        <v>35</v>
      </c>
      <c r="C283" s="11" t="s">
        <v>15</v>
      </c>
      <c r="D283" s="12" t="s">
        <v>164</v>
      </c>
      <c r="E283" s="26">
        <v>226.85</v>
      </c>
    </row>
    <row r="284" s="1" customFormat="1" ht="21.55" customHeight="1" spans="1:5">
      <c r="A284" s="11" t="s">
        <v>155</v>
      </c>
      <c r="B284" s="11" t="s">
        <v>35</v>
      </c>
      <c r="C284" s="11" t="s">
        <v>19</v>
      </c>
      <c r="D284" s="12" t="s">
        <v>165</v>
      </c>
      <c r="E284" s="26">
        <v>206.62</v>
      </c>
    </row>
    <row r="285" s="1" customFormat="1" ht="21.55" customHeight="1" spans="1:5">
      <c r="A285" s="11" t="s">
        <v>155</v>
      </c>
      <c r="B285" s="11" t="s">
        <v>35</v>
      </c>
      <c r="C285" s="11" t="s">
        <v>46</v>
      </c>
      <c r="D285" s="12" t="s">
        <v>166</v>
      </c>
      <c r="E285" s="26">
        <v>80</v>
      </c>
    </row>
    <row r="286" s="1" customFormat="1" ht="21.55" customHeight="1" spans="1:5">
      <c r="A286" s="5" t="s">
        <v>155</v>
      </c>
      <c r="B286" s="5" t="s">
        <v>38</v>
      </c>
      <c r="C286" s="5"/>
      <c r="D286" s="10" t="s">
        <v>159</v>
      </c>
      <c r="E286" s="25">
        <v>308.66</v>
      </c>
    </row>
    <row r="287" s="1" customFormat="1" ht="21.55" customHeight="1" spans="1:5">
      <c r="A287" s="11" t="s">
        <v>155</v>
      </c>
      <c r="B287" s="11" t="s">
        <v>38</v>
      </c>
      <c r="C287" s="11" t="s">
        <v>12</v>
      </c>
      <c r="D287" s="12" t="s">
        <v>160</v>
      </c>
      <c r="E287" s="26">
        <v>222.66</v>
      </c>
    </row>
    <row r="288" s="1" customFormat="1" ht="21.55" customHeight="1" spans="1:5">
      <c r="A288" s="11" t="s">
        <v>155</v>
      </c>
      <c r="B288" s="11" t="s">
        <v>38</v>
      </c>
      <c r="C288" s="11" t="s">
        <v>15</v>
      </c>
      <c r="D288" s="12" t="s">
        <v>161</v>
      </c>
      <c r="E288" s="26">
        <v>86</v>
      </c>
    </row>
    <row r="289" s="1" customFormat="1" ht="21.55" customHeight="1" spans="1:5">
      <c r="A289" s="5" t="s">
        <v>155</v>
      </c>
      <c r="B289" s="5" t="s">
        <v>150</v>
      </c>
      <c r="C289" s="5"/>
      <c r="D289" s="10" t="s">
        <v>167</v>
      </c>
      <c r="E289" s="25">
        <v>2000</v>
      </c>
    </row>
    <row r="290" s="1" customFormat="1" ht="21.55" customHeight="1" spans="1:5">
      <c r="A290" s="11" t="s">
        <v>155</v>
      </c>
      <c r="B290" s="11" t="s">
        <v>150</v>
      </c>
      <c r="C290" s="11" t="s">
        <v>46</v>
      </c>
      <c r="D290" s="12" t="s">
        <v>168</v>
      </c>
      <c r="E290" s="26">
        <v>2000</v>
      </c>
    </row>
    <row r="291" s="1" customFormat="1" ht="21.55" customHeight="1" spans="1:5">
      <c r="A291" s="5" t="s">
        <v>155</v>
      </c>
      <c r="B291" s="5" t="s">
        <v>46</v>
      </c>
      <c r="C291" s="5"/>
      <c r="D291" s="10" t="s">
        <v>169</v>
      </c>
      <c r="E291" s="25">
        <v>21572</v>
      </c>
    </row>
    <row r="292" s="1" customFormat="1" ht="21.55" customHeight="1" spans="1:5">
      <c r="A292" s="11" t="s">
        <v>155</v>
      </c>
      <c r="B292" s="11" t="s">
        <v>46</v>
      </c>
      <c r="C292" s="11" t="s">
        <v>46</v>
      </c>
      <c r="D292" s="12" t="s">
        <v>170</v>
      </c>
      <c r="E292" s="26">
        <v>21572</v>
      </c>
    </row>
    <row r="293" s="1" customFormat="1" ht="21.5" customHeight="1" spans="1:5">
      <c r="A293" s="5" t="s">
        <v>171</v>
      </c>
      <c r="B293" s="5"/>
      <c r="C293" s="5"/>
      <c r="D293" s="10" t="s">
        <v>172</v>
      </c>
      <c r="E293" s="25">
        <v>40363.95</v>
      </c>
    </row>
    <row r="294" s="1" customFormat="1" ht="21.55" customHeight="1" spans="1:5">
      <c r="A294" s="5" t="s">
        <v>171</v>
      </c>
      <c r="B294" s="5" t="s">
        <v>38</v>
      </c>
      <c r="C294" s="5"/>
      <c r="D294" s="10" t="s">
        <v>189</v>
      </c>
      <c r="E294" s="25">
        <v>1245.12</v>
      </c>
    </row>
    <row r="295" s="1" customFormat="1" ht="21.55" customHeight="1" spans="1:5">
      <c r="A295" s="11" t="s">
        <v>171</v>
      </c>
      <c r="B295" s="11" t="s">
        <v>38</v>
      </c>
      <c r="C295" s="11" t="s">
        <v>19</v>
      </c>
      <c r="D295" s="12" t="s">
        <v>190</v>
      </c>
      <c r="E295" s="26">
        <v>1245.12</v>
      </c>
    </row>
    <row r="296" s="1" customFormat="1" ht="21.55" customHeight="1" spans="1:5">
      <c r="A296" s="5" t="s">
        <v>171</v>
      </c>
      <c r="B296" s="5" t="s">
        <v>12</v>
      </c>
      <c r="C296" s="5"/>
      <c r="D296" s="10" t="s">
        <v>173</v>
      </c>
      <c r="E296" s="25">
        <v>32444.12</v>
      </c>
    </row>
    <row r="297" s="1" customFormat="1" ht="21.55" customHeight="1" spans="1:5">
      <c r="A297" s="11" t="s">
        <v>171</v>
      </c>
      <c r="B297" s="11" t="s">
        <v>12</v>
      </c>
      <c r="C297" s="11" t="s">
        <v>12</v>
      </c>
      <c r="D297" s="12" t="s">
        <v>14</v>
      </c>
      <c r="E297" s="26">
        <v>1780.99</v>
      </c>
    </row>
    <row r="298" s="1" customFormat="1" ht="21.55" customHeight="1" spans="1:5">
      <c r="A298" s="11" t="s">
        <v>171</v>
      </c>
      <c r="B298" s="11" t="s">
        <v>12</v>
      </c>
      <c r="C298" s="11" t="s">
        <v>17</v>
      </c>
      <c r="D298" s="12" t="s">
        <v>174</v>
      </c>
      <c r="E298" s="26">
        <v>907.29</v>
      </c>
    </row>
    <row r="299" s="1" customFormat="1" ht="21.55" customHeight="1" spans="1:5">
      <c r="A299" s="11" t="s">
        <v>171</v>
      </c>
      <c r="B299" s="11" t="s">
        <v>12</v>
      </c>
      <c r="C299" s="11" t="s">
        <v>19</v>
      </c>
      <c r="D299" s="12" t="s">
        <v>175</v>
      </c>
      <c r="E299" s="26">
        <v>127.23</v>
      </c>
    </row>
    <row r="300" s="1" customFormat="1" ht="21.55" customHeight="1" spans="1:5">
      <c r="A300" s="11" t="s">
        <v>171</v>
      </c>
      <c r="B300" s="11" t="s">
        <v>12</v>
      </c>
      <c r="C300" s="11" t="s">
        <v>35</v>
      </c>
      <c r="D300" s="12" t="s">
        <v>176</v>
      </c>
      <c r="E300" s="26">
        <v>1868.12</v>
      </c>
    </row>
    <row r="301" s="1" customFormat="1" ht="21.55" customHeight="1" spans="1:5">
      <c r="A301" s="11" t="s">
        <v>171</v>
      </c>
      <c r="B301" s="11" t="s">
        <v>12</v>
      </c>
      <c r="C301" s="11" t="s">
        <v>21</v>
      </c>
      <c r="D301" s="12" t="s">
        <v>177</v>
      </c>
      <c r="E301" s="26">
        <v>47.2</v>
      </c>
    </row>
    <row r="302" s="1" customFormat="1" ht="21.55" customHeight="1" spans="1:5">
      <c r="A302" s="11" t="s">
        <v>171</v>
      </c>
      <c r="B302" s="11" t="s">
        <v>12</v>
      </c>
      <c r="C302" s="11" t="s">
        <v>150</v>
      </c>
      <c r="D302" s="12" t="s">
        <v>178</v>
      </c>
      <c r="E302" s="26">
        <v>632.68</v>
      </c>
    </row>
    <row r="303" s="1" customFormat="1" ht="21.55" customHeight="1" spans="1:5">
      <c r="A303" s="11" t="s">
        <v>171</v>
      </c>
      <c r="B303" s="11" t="s">
        <v>12</v>
      </c>
      <c r="C303" s="11" t="s">
        <v>42</v>
      </c>
      <c r="D303" s="12" t="s">
        <v>179</v>
      </c>
      <c r="E303" s="26">
        <v>247.44</v>
      </c>
    </row>
    <row r="304" s="1" customFormat="1" ht="21.55" customHeight="1" spans="1:5">
      <c r="A304" s="11" t="s">
        <v>171</v>
      </c>
      <c r="B304" s="11" t="s">
        <v>12</v>
      </c>
      <c r="C304" s="11" t="s">
        <v>120</v>
      </c>
      <c r="D304" s="12" t="s">
        <v>180</v>
      </c>
      <c r="E304" s="26">
        <v>15.2</v>
      </c>
    </row>
    <row r="305" s="1" customFormat="1" ht="21.55" customHeight="1" spans="1:5">
      <c r="A305" s="11" t="s">
        <v>171</v>
      </c>
      <c r="B305" s="11" t="s">
        <v>12</v>
      </c>
      <c r="C305" s="11" t="s">
        <v>46</v>
      </c>
      <c r="D305" s="12" t="s">
        <v>181</v>
      </c>
      <c r="E305" s="26">
        <v>26817.97</v>
      </c>
    </row>
    <row r="306" s="1" customFormat="1" ht="21.55" customHeight="1" spans="1:5">
      <c r="A306" s="5" t="s">
        <v>171</v>
      </c>
      <c r="B306" s="5" t="s">
        <v>15</v>
      </c>
      <c r="C306" s="5"/>
      <c r="D306" s="10" t="s">
        <v>182</v>
      </c>
      <c r="E306" s="25">
        <v>841.03</v>
      </c>
    </row>
    <row r="307" s="1" customFormat="1" ht="21.55" customHeight="1" spans="1:5">
      <c r="A307" s="11" t="s">
        <v>171</v>
      </c>
      <c r="B307" s="11" t="s">
        <v>15</v>
      </c>
      <c r="C307" s="11" t="s">
        <v>17</v>
      </c>
      <c r="D307" s="12" t="s">
        <v>183</v>
      </c>
      <c r="E307" s="26">
        <v>235.76</v>
      </c>
    </row>
    <row r="308" s="1" customFormat="1" ht="21.55" customHeight="1" spans="1:5">
      <c r="A308" s="11" t="s">
        <v>171</v>
      </c>
      <c r="B308" s="11" t="s">
        <v>15</v>
      </c>
      <c r="C308" s="11" t="s">
        <v>19</v>
      </c>
      <c r="D308" s="12" t="s">
        <v>184</v>
      </c>
      <c r="E308" s="26">
        <v>605.27</v>
      </c>
    </row>
    <row r="309" s="1" customFormat="1" ht="21.55" customHeight="1" spans="1:5">
      <c r="A309" s="5" t="s">
        <v>171</v>
      </c>
      <c r="B309" s="5" t="s">
        <v>25</v>
      </c>
      <c r="C309" s="5"/>
      <c r="D309" s="10" t="s">
        <v>185</v>
      </c>
      <c r="E309" s="25">
        <v>1318.91</v>
      </c>
    </row>
    <row r="310" s="1" customFormat="1" ht="21.55" customHeight="1" spans="1:5">
      <c r="A310" s="11" t="s">
        <v>171</v>
      </c>
      <c r="B310" s="11" t="s">
        <v>25</v>
      </c>
      <c r="C310" s="11" t="s">
        <v>35</v>
      </c>
      <c r="D310" s="12" t="s">
        <v>186</v>
      </c>
      <c r="E310" s="26">
        <v>909.26</v>
      </c>
    </row>
    <row r="311" s="1" customFormat="1" ht="21.55" customHeight="1" spans="1:5">
      <c r="A311" s="11" t="s">
        <v>171</v>
      </c>
      <c r="B311" s="11" t="s">
        <v>25</v>
      </c>
      <c r="C311" s="11" t="s">
        <v>21</v>
      </c>
      <c r="D311" s="12" t="s">
        <v>187</v>
      </c>
      <c r="E311" s="26">
        <v>314.1</v>
      </c>
    </row>
    <row r="312" s="1" customFormat="1" ht="21.55" customHeight="1" spans="1:5">
      <c r="A312" s="11" t="s">
        <v>171</v>
      </c>
      <c r="B312" s="11" t="s">
        <v>25</v>
      </c>
      <c r="C312" s="11" t="s">
        <v>46</v>
      </c>
      <c r="D312" s="12" t="s">
        <v>188</v>
      </c>
      <c r="E312" s="26">
        <v>95.55</v>
      </c>
    </row>
    <row r="313" s="1" customFormat="1" ht="21.55" customHeight="1" spans="1:5">
      <c r="A313" s="5" t="s">
        <v>171</v>
      </c>
      <c r="B313" s="5" t="s">
        <v>21</v>
      </c>
      <c r="C313" s="5"/>
      <c r="D313" s="10" t="s">
        <v>191</v>
      </c>
      <c r="E313" s="25">
        <v>4312.37</v>
      </c>
    </row>
    <row r="314" s="1" customFormat="1" ht="21.55" customHeight="1" spans="1:5">
      <c r="A314" s="11" t="s">
        <v>171</v>
      </c>
      <c r="B314" s="11" t="s">
        <v>21</v>
      </c>
      <c r="C314" s="11" t="s">
        <v>12</v>
      </c>
      <c r="D314" s="12" t="s">
        <v>14</v>
      </c>
      <c r="E314" s="26">
        <v>127.96</v>
      </c>
    </row>
    <row r="315" s="1" customFormat="1" ht="21.55" customHeight="1" spans="1:5">
      <c r="A315" s="11" t="s">
        <v>171</v>
      </c>
      <c r="B315" s="11" t="s">
        <v>21</v>
      </c>
      <c r="C315" s="11" t="s">
        <v>21</v>
      </c>
      <c r="D315" s="12" t="s">
        <v>192</v>
      </c>
      <c r="E315" s="26">
        <v>3859.89</v>
      </c>
    </row>
    <row r="316" s="1" customFormat="1" ht="21.55" customHeight="1" spans="1:5">
      <c r="A316" s="11" t="s">
        <v>171</v>
      </c>
      <c r="B316" s="11" t="s">
        <v>21</v>
      </c>
      <c r="C316" s="11" t="s">
        <v>46</v>
      </c>
      <c r="D316" s="12" t="s">
        <v>193</v>
      </c>
      <c r="E316" s="26">
        <v>324.52</v>
      </c>
    </row>
    <row r="317" s="1" customFormat="1" ht="21.55" customHeight="1" spans="1:5">
      <c r="A317" s="5" t="s">
        <v>171</v>
      </c>
      <c r="B317" s="5" t="s">
        <v>46</v>
      </c>
      <c r="C317" s="5"/>
      <c r="D317" s="10" t="s">
        <v>194</v>
      </c>
      <c r="E317" s="25">
        <v>202.4</v>
      </c>
    </row>
    <row r="318" s="1" customFormat="1" ht="21.55" customHeight="1" spans="1:5">
      <c r="A318" s="11" t="s">
        <v>171</v>
      </c>
      <c r="B318" s="11" t="s">
        <v>46</v>
      </c>
      <c r="C318" s="11" t="s">
        <v>46</v>
      </c>
      <c r="D318" s="12" t="s">
        <v>195</v>
      </c>
      <c r="E318" s="26">
        <v>202.4</v>
      </c>
    </row>
    <row r="319" s="1" customFormat="1" ht="21.5" customHeight="1" spans="1:5">
      <c r="A319" s="5" t="s">
        <v>351</v>
      </c>
      <c r="B319" s="5"/>
      <c r="C319" s="5"/>
      <c r="D319" s="10" t="s">
        <v>352</v>
      </c>
      <c r="E319" s="25">
        <v>14938.61</v>
      </c>
    </row>
    <row r="320" s="1" customFormat="1" ht="21.55" customHeight="1" spans="1:5">
      <c r="A320" s="5" t="s">
        <v>351</v>
      </c>
      <c r="B320" s="5" t="s">
        <v>19</v>
      </c>
      <c r="C320" s="5"/>
      <c r="D320" s="10" t="s">
        <v>356</v>
      </c>
      <c r="E320" s="25">
        <v>680</v>
      </c>
    </row>
    <row r="321" s="1" customFormat="1" ht="21.55" customHeight="1" spans="1:5">
      <c r="A321" s="11" t="s">
        <v>351</v>
      </c>
      <c r="B321" s="11" t="s">
        <v>19</v>
      </c>
      <c r="C321" s="11" t="s">
        <v>12</v>
      </c>
      <c r="D321" s="12" t="s">
        <v>14</v>
      </c>
      <c r="E321" s="26">
        <v>600</v>
      </c>
    </row>
    <row r="322" s="1" customFormat="1" ht="21.55" customHeight="1" spans="1:5">
      <c r="A322" s="11" t="s">
        <v>351</v>
      </c>
      <c r="B322" s="11" t="s">
        <v>19</v>
      </c>
      <c r="C322" s="11" t="s">
        <v>15</v>
      </c>
      <c r="D322" s="12" t="s">
        <v>16</v>
      </c>
      <c r="E322" s="26">
        <v>50</v>
      </c>
    </row>
    <row r="323" s="1" customFormat="1" ht="21.55" customHeight="1" spans="1:5">
      <c r="A323" s="11" t="s">
        <v>351</v>
      </c>
      <c r="B323" s="11" t="s">
        <v>19</v>
      </c>
      <c r="C323" s="11" t="s">
        <v>87</v>
      </c>
      <c r="D323" s="12" t="s">
        <v>357</v>
      </c>
      <c r="E323" s="26">
        <v>30</v>
      </c>
    </row>
    <row r="324" s="1" customFormat="1" ht="21.55" customHeight="1" spans="1:5">
      <c r="A324" s="5" t="s">
        <v>351</v>
      </c>
      <c r="B324" s="5" t="s">
        <v>12</v>
      </c>
      <c r="C324" s="5"/>
      <c r="D324" s="10" t="s">
        <v>353</v>
      </c>
      <c r="E324" s="25">
        <v>12458.61</v>
      </c>
    </row>
    <row r="325" s="1" customFormat="1" ht="21.55" customHeight="1" spans="1:5">
      <c r="A325" s="11" t="s">
        <v>351</v>
      </c>
      <c r="B325" s="11" t="s">
        <v>12</v>
      </c>
      <c r="C325" s="11" t="s">
        <v>12</v>
      </c>
      <c r="D325" s="12" t="s">
        <v>14</v>
      </c>
      <c r="E325" s="26">
        <v>7711.57</v>
      </c>
    </row>
    <row r="326" s="1" customFormat="1" ht="21.55" customHeight="1" spans="1:5">
      <c r="A326" s="11" t="s">
        <v>351</v>
      </c>
      <c r="B326" s="11" t="s">
        <v>12</v>
      </c>
      <c r="C326" s="11" t="s">
        <v>21</v>
      </c>
      <c r="D326" s="12" t="s">
        <v>354</v>
      </c>
      <c r="E326" s="26">
        <v>2583.84</v>
      </c>
    </row>
    <row r="327" s="1" customFormat="1" ht="21.55" customHeight="1" spans="1:5">
      <c r="A327" s="11" t="s">
        <v>351</v>
      </c>
      <c r="B327" s="11" t="s">
        <v>12</v>
      </c>
      <c r="C327" s="11" t="s">
        <v>286</v>
      </c>
      <c r="D327" s="12" t="s">
        <v>355</v>
      </c>
      <c r="E327" s="26">
        <v>2163.2</v>
      </c>
    </row>
    <row r="328" s="1" customFormat="1" ht="21.55" customHeight="1" spans="1:5">
      <c r="A328" s="5" t="s">
        <v>351</v>
      </c>
      <c r="B328" s="5" t="s">
        <v>46</v>
      </c>
      <c r="C328" s="5"/>
      <c r="D328" s="10" t="s">
        <v>397</v>
      </c>
      <c r="E328" s="25">
        <v>1800</v>
      </c>
    </row>
    <row r="329" s="1" customFormat="1" ht="21.55" customHeight="1" spans="1:5">
      <c r="A329" s="11" t="s">
        <v>351</v>
      </c>
      <c r="B329" s="11" t="s">
        <v>46</v>
      </c>
      <c r="C329" s="11" t="s">
        <v>46</v>
      </c>
      <c r="D329" s="12" t="s">
        <v>398</v>
      </c>
      <c r="E329" s="26">
        <v>1800</v>
      </c>
    </row>
    <row r="330" s="1" customFormat="1" ht="21.5" customHeight="1" spans="1:5">
      <c r="A330" s="5" t="s">
        <v>329</v>
      </c>
      <c r="B330" s="5"/>
      <c r="C330" s="5"/>
      <c r="D330" s="10" t="s">
        <v>330</v>
      </c>
      <c r="E330" s="25">
        <v>22421.94</v>
      </c>
    </row>
    <row r="331" s="1" customFormat="1" ht="21.55" customHeight="1" spans="1:5">
      <c r="A331" s="5" t="s">
        <v>329</v>
      </c>
      <c r="B331" s="5" t="s">
        <v>19</v>
      </c>
      <c r="C331" s="5"/>
      <c r="D331" s="10" t="s">
        <v>337</v>
      </c>
      <c r="E331" s="25">
        <v>1183.86</v>
      </c>
    </row>
    <row r="332" s="1" customFormat="1" ht="21.55" customHeight="1" spans="1:5">
      <c r="A332" s="11" t="s">
        <v>329</v>
      </c>
      <c r="B332" s="11" t="s">
        <v>19</v>
      </c>
      <c r="C332" s="11" t="s">
        <v>12</v>
      </c>
      <c r="D332" s="12" t="s">
        <v>14</v>
      </c>
      <c r="E332" s="26">
        <v>1098.36</v>
      </c>
    </row>
    <row r="333" s="1" customFormat="1" ht="21.55" customHeight="1" spans="1:5">
      <c r="A333" s="11" t="s">
        <v>329</v>
      </c>
      <c r="B333" s="11" t="s">
        <v>19</v>
      </c>
      <c r="C333" s="11" t="s">
        <v>15</v>
      </c>
      <c r="D333" s="12" t="s">
        <v>16</v>
      </c>
      <c r="E333" s="26">
        <v>85.5</v>
      </c>
    </row>
    <row r="334" s="1" customFormat="1" ht="21.55" customHeight="1" spans="1:5">
      <c r="A334" s="5" t="s">
        <v>329</v>
      </c>
      <c r="B334" s="5" t="s">
        <v>46</v>
      </c>
      <c r="C334" s="5"/>
      <c r="D334" s="10" t="s">
        <v>341</v>
      </c>
      <c r="E334" s="25">
        <v>11993.54</v>
      </c>
    </row>
    <row r="335" s="1" customFormat="1" ht="21.55" customHeight="1" spans="1:5">
      <c r="A335" s="11" t="s">
        <v>329</v>
      </c>
      <c r="B335" s="11" t="s">
        <v>46</v>
      </c>
      <c r="C335" s="11" t="s">
        <v>46</v>
      </c>
      <c r="D335" s="12" t="s">
        <v>342</v>
      </c>
      <c r="E335" s="26">
        <v>11993.54</v>
      </c>
    </row>
    <row r="336" s="1" customFormat="1" ht="21.55" customHeight="1" spans="1:5">
      <c r="A336" s="5" t="s">
        <v>329</v>
      </c>
      <c r="B336" s="5" t="s">
        <v>15</v>
      </c>
      <c r="C336" s="5"/>
      <c r="D336" s="10" t="s">
        <v>333</v>
      </c>
      <c r="E336" s="25">
        <v>2151.34</v>
      </c>
    </row>
    <row r="337" s="1" customFormat="1" ht="21.55" customHeight="1" spans="1:5">
      <c r="A337" s="11" t="s">
        <v>329</v>
      </c>
      <c r="B337" s="11" t="s">
        <v>15</v>
      </c>
      <c r="C337" s="11" t="s">
        <v>12</v>
      </c>
      <c r="D337" s="12" t="s">
        <v>14</v>
      </c>
      <c r="E337" s="26">
        <v>1788.71</v>
      </c>
    </row>
    <row r="338" s="1" customFormat="1" ht="21.55" customHeight="1" spans="1:5">
      <c r="A338" s="11" t="s">
        <v>329</v>
      </c>
      <c r="B338" s="11" t="s">
        <v>15</v>
      </c>
      <c r="C338" s="11" t="s">
        <v>15</v>
      </c>
      <c r="D338" s="12" t="s">
        <v>16</v>
      </c>
      <c r="E338" s="26">
        <v>14.63</v>
      </c>
    </row>
    <row r="339" s="1" customFormat="1" ht="21.55" customHeight="1" spans="1:5">
      <c r="A339" s="11" t="s">
        <v>329</v>
      </c>
      <c r="B339" s="11" t="s">
        <v>15</v>
      </c>
      <c r="C339" s="11" t="s">
        <v>46</v>
      </c>
      <c r="D339" s="12" t="s">
        <v>334</v>
      </c>
      <c r="E339" s="26">
        <v>348</v>
      </c>
    </row>
    <row r="340" s="1" customFormat="1" ht="21.55" customHeight="1" spans="1:5">
      <c r="A340" s="5" t="s">
        <v>329</v>
      </c>
      <c r="B340" s="5" t="s">
        <v>35</v>
      </c>
      <c r="C340" s="5"/>
      <c r="D340" s="10" t="s">
        <v>338</v>
      </c>
      <c r="E340" s="25">
        <v>841.76</v>
      </c>
    </row>
    <row r="341" s="1" customFormat="1" ht="21.55" customHeight="1" spans="1:5">
      <c r="A341" s="11" t="s">
        <v>329</v>
      </c>
      <c r="B341" s="11" t="s">
        <v>35</v>
      </c>
      <c r="C341" s="11" t="s">
        <v>12</v>
      </c>
      <c r="D341" s="12" t="s">
        <v>14</v>
      </c>
      <c r="E341" s="26">
        <v>647.3</v>
      </c>
    </row>
    <row r="342" s="1" customFormat="1" ht="21.55" customHeight="1" spans="1:5">
      <c r="A342" s="11" t="s">
        <v>329</v>
      </c>
      <c r="B342" s="11" t="s">
        <v>35</v>
      </c>
      <c r="C342" s="11" t="s">
        <v>15</v>
      </c>
      <c r="D342" s="12" t="s">
        <v>16</v>
      </c>
      <c r="E342" s="26">
        <v>194.46</v>
      </c>
    </row>
    <row r="343" s="1" customFormat="1" ht="21.55" customHeight="1" spans="1:5">
      <c r="A343" s="5" t="s">
        <v>329</v>
      </c>
      <c r="B343" s="5" t="s">
        <v>25</v>
      </c>
      <c r="C343" s="5"/>
      <c r="D343" s="10" t="s">
        <v>335</v>
      </c>
      <c r="E343" s="25">
        <v>338.04</v>
      </c>
    </row>
    <row r="344" s="1" customFormat="1" ht="21.55" customHeight="1" spans="1:5">
      <c r="A344" s="11" t="s">
        <v>329</v>
      </c>
      <c r="B344" s="11" t="s">
        <v>25</v>
      </c>
      <c r="C344" s="11" t="s">
        <v>46</v>
      </c>
      <c r="D344" s="12" t="s">
        <v>336</v>
      </c>
      <c r="E344" s="26">
        <v>338.04</v>
      </c>
    </row>
    <row r="345" s="1" customFormat="1" ht="21.55" customHeight="1" spans="1:5">
      <c r="A345" s="5" t="s">
        <v>329</v>
      </c>
      <c r="B345" s="5" t="s">
        <v>12</v>
      </c>
      <c r="C345" s="5"/>
      <c r="D345" s="10" t="s">
        <v>331</v>
      </c>
      <c r="E345" s="25">
        <v>2600</v>
      </c>
    </row>
    <row r="346" s="1" customFormat="1" ht="21.55" customHeight="1" spans="1:5">
      <c r="A346" s="11" t="s">
        <v>329</v>
      </c>
      <c r="B346" s="11" t="s">
        <v>12</v>
      </c>
      <c r="C346" s="11" t="s">
        <v>46</v>
      </c>
      <c r="D346" s="12" t="s">
        <v>332</v>
      </c>
      <c r="E346" s="26">
        <v>2600</v>
      </c>
    </row>
    <row r="347" s="1" customFormat="1" ht="21.55" customHeight="1" spans="1:5">
      <c r="A347" s="5" t="s">
        <v>329</v>
      </c>
      <c r="B347" s="5" t="s">
        <v>21</v>
      </c>
      <c r="C347" s="5"/>
      <c r="D347" s="10" t="s">
        <v>339</v>
      </c>
      <c r="E347" s="25">
        <v>3313.4</v>
      </c>
    </row>
    <row r="348" s="1" customFormat="1" ht="21.55" customHeight="1" spans="1:5">
      <c r="A348" s="11" t="s">
        <v>329</v>
      </c>
      <c r="B348" s="11" t="s">
        <v>21</v>
      </c>
      <c r="C348" s="11" t="s">
        <v>46</v>
      </c>
      <c r="D348" s="12" t="s">
        <v>340</v>
      </c>
      <c r="E348" s="26">
        <v>3313.4</v>
      </c>
    </row>
    <row r="349" s="1" customFormat="1" ht="21.5" customHeight="1" spans="1:5">
      <c r="A349" s="5" t="s">
        <v>279</v>
      </c>
      <c r="B349" s="5"/>
      <c r="C349" s="5"/>
      <c r="D349" s="10" t="s">
        <v>280</v>
      </c>
      <c r="E349" s="25">
        <v>13003.95</v>
      </c>
    </row>
    <row r="350" s="1" customFormat="1" ht="21.55" customHeight="1" spans="1:5">
      <c r="A350" s="5" t="s">
        <v>279</v>
      </c>
      <c r="B350" s="5" t="s">
        <v>286</v>
      </c>
      <c r="C350" s="5"/>
      <c r="D350" s="10" t="s">
        <v>287</v>
      </c>
      <c r="E350" s="25">
        <v>112.19</v>
      </c>
    </row>
    <row r="351" s="1" customFormat="1" ht="21.55" customHeight="1" spans="1:5">
      <c r="A351" s="11" t="s">
        <v>279</v>
      </c>
      <c r="B351" s="11" t="s">
        <v>286</v>
      </c>
      <c r="C351" s="11" t="s">
        <v>29</v>
      </c>
      <c r="D351" s="12" t="s">
        <v>30</v>
      </c>
      <c r="E351" s="26">
        <v>104.59</v>
      </c>
    </row>
    <row r="352" s="1" customFormat="1" ht="21.55" customHeight="1" spans="1:5">
      <c r="A352" s="11" t="s">
        <v>279</v>
      </c>
      <c r="B352" s="11" t="s">
        <v>286</v>
      </c>
      <c r="C352" s="11" t="s">
        <v>46</v>
      </c>
      <c r="D352" s="12" t="s">
        <v>288</v>
      </c>
      <c r="E352" s="26">
        <v>7.6</v>
      </c>
    </row>
    <row r="353" s="1" customFormat="1" ht="21.55" customHeight="1" spans="1:5">
      <c r="A353" s="5" t="s">
        <v>279</v>
      </c>
      <c r="B353" s="5" t="s">
        <v>12</v>
      </c>
      <c r="C353" s="5"/>
      <c r="D353" s="10" t="s">
        <v>281</v>
      </c>
      <c r="E353" s="25">
        <v>12775.26</v>
      </c>
    </row>
    <row r="354" s="1" customFormat="1" ht="21.55" customHeight="1" spans="1:5">
      <c r="A354" s="11" t="s">
        <v>279</v>
      </c>
      <c r="B354" s="11" t="s">
        <v>12</v>
      </c>
      <c r="C354" s="11" t="s">
        <v>12</v>
      </c>
      <c r="D354" s="12" t="s">
        <v>14</v>
      </c>
      <c r="E354" s="26">
        <v>11936.89</v>
      </c>
    </row>
    <row r="355" s="1" customFormat="1" ht="21.55" customHeight="1" spans="1:5">
      <c r="A355" s="11" t="s">
        <v>279</v>
      </c>
      <c r="B355" s="11" t="s">
        <v>12</v>
      </c>
      <c r="C355" s="11" t="s">
        <v>15</v>
      </c>
      <c r="D355" s="12" t="s">
        <v>16</v>
      </c>
      <c r="E355" s="26">
        <v>838.37</v>
      </c>
    </row>
    <row r="356" s="1" customFormat="1" ht="21.55" customHeight="1" spans="1:5">
      <c r="A356" s="5" t="s">
        <v>279</v>
      </c>
      <c r="B356" s="5" t="s">
        <v>15</v>
      </c>
      <c r="C356" s="5"/>
      <c r="D356" s="10" t="s">
        <v>282</v>
      </c>
      <c r="E356" s="25">
        <v>99.7</v>
      </c>
    </row>
    <row r="357" s="1" customFormat="1" ht="21.55" customHeight="1" spans="1:5">
      <c r="A357" s="11" t="s">
        <v>279</v>
      </c>
      <c r="B357" s="11" t="s">
        <v>15</v>
      </c>
      <c r="C357" s="11" t="s">
        <v>25</v>
      </c>
      <c r="D357" s="12" t="s">
        <v>283</v>
      </c>
      <c r="E357" s="26">
        <v>99.7</v>
      </c>
    </row>
    <row r="358" s="1" customFormat="1" ht="21.55" customHeight="1" spans="1:5">
      <c r="A358" s="5" t="s">
        <v>279</v>
      </c>
      <c r="B358" s="5" t="s">
        <v>42</v>
      </c>
      <c r="C358" s="5"/>
      <c r="D358" s="10" t="s">
        <v>284</v>
      </c>
      <c r="E358" s="25">
        <v>16.8</v>
      </c>
    </row>
    <row r="359" s="1" customFormat="1" ht="21.55" customHeight="1" spans="1:5">
      <c r="A359" s="11" t="s">
        <v>279</v>
      </c>
      <c r="B359" s="11" t="s">
        <v>42</v>
      </c>
      <c r="C359" s="11" t="s">
        <v>12</v>
      </c>
      <c r="D359" s="12" t="s">
        <v>285</v>
      </c>
      <c r="E359" s="26">
        <v>16.8</v>
      </c>
    </row>
    <row r="360" s="1" customFormat="1" ht="21.5" customHeight="1" spans="1:5">
      <c r="A360" s="5" t="s">
        <v>371</v>
      </c>
      <c r="B360" s="5"/>
      <c r="C360" s="5"/>
      <c r="D360" s="10" t="s">
        <v>372</v>
      </c>
      <c r="E360" s="25">
        <v>9954.95</v>
      </c>
    </row>
    <row r="361" s="1" customFormat="1" ht="21.55" customHeight="1" spans="1:5">
      <c r="A361" s="5" t="s">
        <v>371</v>
      </c>
      <c r="B361" s="5" t="s">
        <v>12</v>
      </c>
      <c r="C361" s="5"/>
      <c r="D361" s="10" t="s">
        <v>373</v>
      </c>
      <c r="E361" s="25">
        <v>2736.27</v>
      </c>
    </row>
    <row r="362" s="1" customFormat="1" ht="21.55" customHeight="1" spans="1:5">
      <c r="A362" s="11" t="s">
        <v>371</v>
      </c>
      <c r="B362" s="11" t="s">
        <v>12</v>
      </c>
      <c r="C362" s="11" t="s">
        <v>12</v>
      </c>
      <c r="D362" s="12" t="s">
        <v>14</v>
      </c>
      <c r="E362" s="26">
        <v>1754.88</v>
      </c>
    </row>
    <row r="363" s="1" customFormat="1" ht="21.55" customHeight="1" spans="1:5">
      <c r="A363" s="11" t="s">
        <v>371</v>
      </c>
      <c r="B363" s="11" t="s">
        <v>12</v>
      </c>
      <c r="C363" s="11" t="s">
        <v>38</v>
      </c>
      <c r="D363" s="12" t="s">
        <v>374</v>
      </c>
      <c r="E363" s="26">
        <v>65</v>
      </c>
    </row>
    <row r="364" s="1" customFormat="1" ht="21.55" customHeight="1" spans="1:5">
      <c r="A364" s="11" t="s">
        <v>371</v>
      </c>
      <c r="B364" s="11" t="s">
        <v>12</v>
      </c>
      <c r="C364" s="11" t="s">
        <v>29</v>
      </c>
      <c r="D364" s="12" t="s">
        <v>30</v>
      </c>
      <c r="E364" s="26">
        <v>788.98</v>
      </c>
    </row>
    <row r="365" s="1" customFormat="1" ht="21.55" customHeight="1" spans="1:5">
      <c r="A365" s="11" t="s">
        <v>371</v>
      </c>
      <c r="B365" s="11" t="s">
        <v>12</v>
      </c>
      <c r="C365" s="11" t="s">
        <v>46</v>
      </c>
      <c r="D365" s="12" t="s">
        <v>375</v>
      </c>
      <c r="E365" s="26">
        <v>127.41</v>
      </c>
    </row>
    <row r="366" s="1" customFormat="1" ht="21.55" customHeight="1" spans="1:5">
      <c r="A366" s="5" t="s">
        <v>371</v>
      </c>
      <c r="B366" s="5" t="s">
        <v>19</v>
      </c>
      <c r="C366" s="5"/>
      <c r="D366" s="10" t="s">
        <v>377</v>
      </c>
      <c r="E366" s="25">
        <v>132.59</v>
      </c>
    </row>
    <row r="367" s="1" customFormat="1" ht="21.55" customHeight="1" spans="1:5">
      <c r="A367" s="11" t="s">
        <v>371</v>
      </c>
      <c r="B367" s="11" t="s">
        <v>19</v>
      </c>
      <c r="C367" s="11" t="s">
        <v>12</v>
      </c>
      <c r="D367" s="12" t="s">
        <v>14</v>
      </c>
      <c r="E367" s="26">
        <v>117.39</v>
      </c>
    </row>
    <row r="368" s="1" customFormat="1" ht="21.55" customHeight="1" spans="1:5">
      <c r="A368" s="11" t="s">
        <v>371</v>
      </c>
      <c r="B368" s="11" t="s">
        <v>19</v>
      </c>
      <c r="C368" s="11" t="s">
        <v>17</v>
      </c>
      <c r="D368" s="12" t="s">
        <v>378</v>
      </c>
      <c r="E368" s="26">
        <v>15.2</v>
      </c>
    </row>
    <row r="369" s="1" customFormat="1" ht="21.55" customHeight="1" spans="1:5">
      <c r="A369" s="5" t="s">
        <v>371</v>
      </c>
      <c r="B369" s="5" t="s">
        <v>15</v>
      </c>
      <c r="C369" s="5"/>
      <c r="D369" s="10" t="s">
        <v>376</v>
      </c>
      <c r="E369" s="25">
        <v>5656.09</v>
      </c>
    </row>
    <row r="370" s="1" customFormat="1" ht="21.55" customHeight="1" spans="1:5">
      <c r="A370" s="11" t="s">
        <v>371</v>
      </c>
      <c r="B370" s="11" t="s">
        <v>15</v>
      </c>
      <c r="C370" s="11" t="s">
        <v>12</v>
      </c>
      <c r="D370" s="12" t="s">
        <v>14</v>
      </c>
      <c r="E370" s="26">
        <v>5656.09</v>
      </c>
    </row>
    <row r="371" s="1" customFormat="1" ht="21.55" customHeight="1" spans="1:5">
      <c r="A371" s="5" t="s">
        <v>371</v>
      </c>
      <c r="B371" s="5" t="s">
        <v>46</v>
      </c>
      <c r="C371" s="5"/>
      <c r="D371" s="10" t="s">
        <v>379</v>
      </c>
      <c r="E371" s="25">
        <v>1430</v>
      </c>
    </row>
    <row r="372" s="1" customFormat="1" ht="21.55" customHeight="1" spans="1:5">
      <c r="A372" s="11" t="s">
        <v>371</v>
      </c>
      <c r="B372" s="11" t="s">
        <v>46</v>
      </c>
      <c r="C372" s="11" t="s">
        <v>46</v>
      </c>
      <c r="D372" s="12" t="s">
        <v>380</v>
      </c>
      <c r="E372" s="26">
        <v>1430</v>
      </c>
    </row>
    <row r="373" s="1" customFormat="1" ht="21.5" customHeight="1" spans="1:5">
      <c r="A373" s="5" t="s">
        <v>343</v>
      </c>
      <c r="B373" s="5"/>
      <c r="C373" s="5"/>
      <c r="D373" s="10" t="s">
        <v>344</v>
      </c>
      <c r="E373" s="25">
        <v>1102.13</v>
      </c>
    </row>
    <row r="374" s="1" customFormat="1" ht="21.55" customHeight="1" spans="1:5">
      <c r="A374" s="5" t="s">
        <v>343</v>
      </c>
      <c r="B374" s="5" t="s">
        <v>15</v>
      </c>
      <c r="C374" s="5"/>
      <c r="D374" s="10" t="s">
        <v>345</v>
      </c>
      <c r="E374" s="25">
        <v>1102.13</v>
      </c>
    </row>
    <row r="375" s="1" customFormat="1" ht="21.55" customHeight="1" spans="1:5">
      <c r="A375" s="11" t="s">
        <v>343</v>
      </c>
      <c r="B375" s="11" t="s">
        <v>15</v>
      </c>
      <c r="C375" s="11" t="s">
        <v>12</v>
      </c>
      <c r="D375" s="12" t="s">
        <v>14</v>
      </c>
      <c r="E375" s="26">
        <v>841.6</v>
      </c>
    </row>
    <row r="376" s="1" customFormat="1" ht="21.55" customHeight="1" spans="1:5">
      <c r="A376" s="11" t="s">
        <v>343</v>
      </c>
      <c r="B376" s="11" t="s">
        <v>15</v>
      </c>
      <c r="C376" s="11" t="s">
        <v>15</v>
      </c>
      <c r="D376" s="12" t="s">
        <v>16</v>
      </c>
      <c r="E376" s="26">
        <v>30.4</v>
      </c>
    </row>
    <row r="377" s="1" customFormat="1" ht="21.55" customHeight="1" spans="1:5">
      <c r="A377" s="11" t="s">
        <v>343</v>
      </c>
      <c r="B377" s="11" t="s">
        <v>15</v>
      </c>
      <c r="C377" s="11" t="s">
        <v>29</v>
      </c>
      <c r="D377" s="12" t="s">
        <v>30</v>
      </c>
      <c r="E377" s="26">
        <v>220.13</v>
      </c>
    </row>
    <row r="378" s="1" customFormat="1" ht="21.55" customHeight="1" spans="1:5">
      <c r="A378" s="11" t="s">
        <v>343</v>
      </c>
      <c r="B378" s="11" t="s">
        <v>15</v>
      </c>
      <c r="C378" s="11" t="s">
        <v>46</v>
      </c>
      <c r="D378" s="12" t="s">
        <v>346</v>
      </c>
      <c r="E378" s="26">
        <v>10</v>
      </c>
    </row>
    <row r="379" s="1" customFormat="1" ht="21.5" customHeight="1" spans="1:5">
      <c r="A379" s="5" t="s">
        <v>366</v>
      </c>
      <c r="B379" s="5"/>
      <c r="C379" s="5"/>
      <c r="D379" s="10" t="s">
        <v>367</v>
      </c>
      <c r="E379" s="25">
        <v>488.24</v>
      </c>
    </row>
    <row r="380" s="1" customFormat="1" ht="21.55" customHeight="1" spans="1:5">
      <c r="A380" s="5" t="s">
        <v>366</v>
      </c>
      <c r="B380" s="5" t="s">
        <v>12</v>
      </c>
      <c r="C380" s="5"/>
      <c r="D380" s="10" t="s">
        <v>368</v>
      </c>
      <c r="E380" s="25">
        <v>449.84</v>
      </c>
    </row>
    <row r="381" s="1" customFormat="1" ht="21.55" customHeight="1" spans="1:5">
      <c r="A381" s="11" t="s">
        <v>366</v>
      </c>
      <c r="B381" s="11" t="s">
        <v>12</v>
      </c>
      <c r="C381" s="11" t="s">
        <v>15</v>
      </c>
      <c r="D381" s="12" t="s">
        <v>16</v>
      </c>
      <c r="E381" s="26">
        <v>65</v>
      </c>
    </row>
    <row r="382" s="1" customFormat="1" ht="21.55" customHeight="1" spans="1:5">
      <c r="A382" s="11" t="s">
        <v>366</v>
      </c>
      <c r="B382" s="11" t="s">
        <v>12</v>
      </c>
      <c r="C382" s="11" t="s">
        <v>29</v>
      </c>
      <c r="D382" s="12" t="s">
        <v>30</v>
      </c>
      <c r="E382" s="26">
        <v>384.84</v>
      </c>
    </row>
    <row r="383" s="1" customFormat="1" ht="21.55" customHeight="1" spans="1:5">
      <c r="A383" s="5" t="s">
        <v>366</v>
      </c>
      <c r="B383" s="5" t="s">
        <v>19</v>
      </c>
      <c r="C383" s="5"/>
      <c r="D383" s="10" t="s">
        <v>369</v>
      </c>
      <c r="E383" s="25">
        <v>38.4</v>
      </c>
    </row>
    <row r="384" s="1" customFormat="1" ht="21.55" customHeight="1" spans="1:5">
      <c r="A384" s="11" t="s">
        <v>366</v>
      </c>
      <c r="B384" s="11" t="s">
        <v>19</v>
      </c>
      <c r="C384" s="11" t="s">
        <v>25</v>
      </c>
      <c r="D384" s="12" t="s">
        <v>370</v>
      </c>
      <c r="E384" s="26">
        <v>38.4</v>
      </c>
    </row>
    <row r="385" s="1" customFormat="1" ht="21.5" customHeight="1" spans="1:5">
      <c r="A385" s="5" t="s">
        <v>289</v>
      </c>
      <c r="B385" s="5"/>
      <c r="C385" s="5"/>
      <c r="D385" s="10" t="s">
        <v>290</v>
      </c>
      <c r="E385" s="25">
        <v>82256.62</v>
      </c>
    </row>
    <row r="386" s="1" customFormat="1" ht="21.55" customHeight="1" spans="1:5">
      <c r="A386" s="5" t="s">
        <v>289</v>
      </c>
      <c r="B386" s="5" t="s">
        <v>12</v>
      </c>
      <c r="C386" s="5"/>
      <c r="D386" s="10" t="s">
        <v>291</v>
      </c>
      <c r="E386" s="25">
        <v>14577.7</v>
      </c>
    </row>
    <row r="387" s="1" customFormat="1" ht="21.55" customHeight="1" spans="1:5">
      <c r="A387" s="11" t="s">
        <v>289</v>
      </c>
      <c r="B387" s="11" t="s">
        <v>12</v>
      </c>
      <c r="C387" s="11" t="s">
        <v>12</v>
      </c>
      <c r="D387" s="12" t="s">
        <v>14</v>
      </c>
      <c r="E387" s="26">
        <v>3467.35</v>
      </c>
    </row>
    <row r="388" s="1" customFormat="1" ht="21.55" customHeight="1" spans="1:5">
      <c r="A388" s="11" t="s">
        <v>289</v>
      </c>
      <c r="B388" s="11" t="s">
        <v>12</v>
      </c>
      <c r="C388" s="11" t="s">
        <v>15</v>
      </c>
      <c r="D388" s="12" t="s">
        <v>16</v>
      </c>
      <c r="E388" s="26">
        <v>22.8</v>
      </c>
    </row>
    <row r="389" s="1" customFormat="1" ht="21.55" customHeight="1" spans="1:5">
      <c r="A389" s="11" t="s">
        <v>289</v>
      </c>
      <c r="B389" s="11" t="s">
        <v>12</v>
      </c>
      <c r="C389" s="11" t="s">
        <v>17</v>
      </c>
      <c r="D389" s="12" t="s">
        <v>292</v>
      </c>
      <c r="E389" s="26">
        <v>651.2</v>
      </c>
    </row>
    <row r="390" s="1" customFormat="1" ht="21.55" customHeight="1" spans="1:5">
      <c r="A390" s="11" t="s">
        <v>289</v>
      </c>
      <c r="B390" s="11" t="s">
        <v>12</v>
      </c>
      <c r="C390" s="11" t="s">
        <v>46</v>
      </c>
      <c r="D390" s="12" t="s">
        <v>293</v>
      </c>
      <c r="E390" s="26">
        <v>10436.35</v>
      </c>
    </row>
    <row r="391" s="1" customFormat="1" ht="21.55" customHeight="1" spans="1:5">
      <c r="A391" s="5" t="s">
        <v>289</v>
      </c>
      <c r="B391" s="5" t="s">
        <v>25</v>
      </c>
      <c r="C391" s="5"/>
      <c r="D391" s="10" t="s">
        <v>294</v>
      </c>
      <c r="E391" s="25">
        <v>57801.96</v>
      </c>
    </row>
    <row r="392" s="1" customFormat="1" ht="21.55" customHeight="1" spans="1:5">
      <c r="A392" s="11" t="s">
        <v>289</v>
      </c>
      <c r="B392" s="11" t="s">
        <v>25</v>
      </c>
      <c r="C392" s="11" t="s">
        <v>46</v>
      </c>
      <c r="D392" s="12" t="s">
        <v>295</v>
      </c>
      <c r="E392" s="26">
        <v>57801.96</v>
      </c>
    </row>
    <row r="393" s="1" customFormat="1" ht="21.55" customHeight="1" spans="1:5">
      <c r="A393" s="5" t="s">
        <v>289</v>
      </c>
      <c r="B393" s="5" t="s">
        <v>38</v>
      </c>
      <c r="C393" s="5"/>
      <c r="D393" s="10" t="s">
        <v>298</v>
      </c>
      <c r="E393" s="25">
        <v>1600.44</v>
      </c>
    </row>
    <row r="394" s="1" customFormat="1" ht="21.55" customHeight="1" spans="1:5">
      <c r="A394" s="11" t="s">
        <v>289</v>
      </c>
      <c r="B394" s="11" t="s">
        <v>38</v>
      </c>
      <c r="C394" s="11" t="s">
        <v>12</v>
      </c>
      <c r="D394" s="12" t="s">
        <v>299</v>
      </c>
      <c r="E394" s="26">
        <v>1600.44</v>
      </c>
    </row>
    <row r="395" s="1" customFormat="1" ht="21.55" customHeight="1" spans="1:5">
      <c r="A395" s="5" t="s">
        <v>289</v>
      </c>
      <c r="B395" s="5" t="s">
        <v>46</v>
      </c>
      <c r="C395" s="5"/>
      <c r="D395" s="10" t="s">
        <v>300</v>
      </c>
      <c r="E395" s="25">
        <v>302.87</v>
      </c>
    </row>
    <row r="396" s="1" customFormat="1" ht="21.55" customHeight="1" spans="1:5">
      <c r="A396" s="11" t="s">
        <v>289</v>
      </c>
      <c r="B396" s="11" t="s">
        <v>46</v>
      </c>
      <c r="C396" s="11" t="s">
        <v>46</v>
      </c>
      <c r="D396" s="12" t="s">
        <v>301</v>
      </c>
      <c r="E396" s="26">
        <v>302.87</v>
      </c>
    </row>
    <row r="397" s="1" customFormat="1" ht="21.55" customHeight="1" spans="1:5">
      <c r="A397" s="5" t="s">
        <v>289</v>
      </c>
      <c r="B397" s="5" t="s">
        <v>19</v>
      </c>
      <c r="C397" s="5"/>
      <c r="D397" s="10" t="s">
        <v>296</v>
      </c>
      <c r="E397" s="25">
        <v>7973.65</v>
      </c>
    </row>
    <row r="398" s="1" customFormat="1" ht="21.55" customHeight="1" spans="1:5">
      <c r="A398" s="11" t="s">
        <v>289</v>
      </c>
      <c r="B398" s="11" t="s">
        <v>19</v>
      </c>
      <c r="C398" s="11" t="s">
        <v>12</v>
      </c>
      <c r="D398" s="12" t="s">
        <v>297</v>
      </c>
      <c r="E398" s="26">
        <v>7973.65</v>
      </c>
    </row>
    <row r="399" s="1" customFormat="1" ht="21.5" customHeight="1" spans="1:5">
      <c r="A399" s="5" t="s">
        <v>323</v>
      </c>
      <c r="B399" s="5"/>
      <c r="C399" s="5"/>
      <c r="D399" s="10" t="s">
        <v>324</v>
      </c>
      <c r="E399" s="25">
        <v>11315.81</v>
      </c>
    </row>
    <row r="400" s="1" customFormat="1" ht="21.55" customHeight="1" spans="1:5">
      <c r="A400" s="5" t="s">
        <v>323</v>
      </c>
      <c r="B400" s="5" t="s">
        <v>12</v>
      </c>
      <c r="C400" s="5"/>
      <c r="D400" s="10" t="s">
        <v>325</v>
      </c>
      <c r="E400" s="25">
        <v>11315.81</v>
      </c>
    </row>
    <row r="401" s="1" customFormat="1" ht="21.55" customHeight="1" spans="1:5">
      <c r="A401" s="11" t="s">
        <v>323</v>
      </c>
      <c r="B401" s="11" t="s">
        <v>12</v>
      </c>
      <c r="C401" s="11" t="s">
        <v>12</v>
      </c>
      <c r="D401" s="12" t="s">
        <v>14</v>
      </c>
      <c r="E401" s="26">
        <v>2097.96</v>
      </c>
    </row>
    <row r="402" s="1" customFormat="1" ht="21.55" customHeight="1" spans="1:5">
      <c r="A402" s="11" t="s">
        <v>323</v>
      </c>
      <c r="B402" s="11" t="s">
        <v>12</v>
      </c>
      <c r="C402" s="11" t="s">
        <v>15</v>
      </c>
      <c r="D402" s="12" t="s">
        <v>16</v>
      </c>
      <c r="E402" s="26">
        <v>258.9</v>
      </c>
    </row>
    <row r="403" s="1" customFormat="1" ht="21.55" customHeight="1" spans="1:5">
      <c r="A403" s="11" t="s">
        <v>323</v>
      </c>
      <c r="B403" s="11" t="s">
        <v>12</v>
      </c>
      <c r="C403" s="11" t="s">
        <v>38</v>
      </c>
      <c r="D403" s="12" t="s">
        <v>326</v>
      </c>
      <c r="E403" s="26">
        <v>244.15</v>
      </c>
    </row>
    <row r="404" s="1" customFormat="1" ht="21.55" customHeight="1" spans="1:5">
      <c r="A404" s="11" t="s">
        <v>323</v>
      </c>
      <c r="B404" s="11" t="s">
        <v>12</v>
      </c>
      <c r="C404" s="11" t="s">
        <v>78</v>
      </c>
      <c r="D404" s="12" t="s">
        <v>327</v>
      </c>
      <c r="E404" s="26">
        <v>1020.61</v>
      </c>
    </row>
    <row r="405" s="1" customFormat="1" ht="21.55" customHeight="1" spans="1:5">
      <c r="A405" s="11" t="s">
        <v>323</v>
      </c>
      <c r="B405" s="11" t="s">
        <v>12</v>
      </c>
      <c r="C405" s="11" t="s">
        <v>46</v>
      </c>
      <c r="D405" s="12" t="s">
        <v>328</v>
      </c>
      <c r="E405" s="26">
        <v>7694.19</v>
      </c>
    </row>
    <row r="406" s="1" customFormat="1" ht="21.5" customHeight="1" spans="1:5">
      <c r="A406" s="5" t="s">
        <v>347</v>
      </c>
      <c r="B406" s="5"/>
      <c r="C406" s="5"/>
      <c r="D406" s="10" t="s">
        <v>348</v>
      </c>
      <c r="E406" s="25">
        <v>160</v>
      </c>
    </row>
    <row r="407" s="1" customFormat="1" ht="21.55" customHeight="1" spans="1:5">
      <c r="A407" s="5" t="s">
        <v>347</v>
      </c>
      <c r="B407" s="5" t="s">
        <v>25</v>
      </c>
      <c r="C407" s="5"/>
      <c r="D407" s="10" t="s">
        <v>349</v>
      </c>
      <c r="E407" s="25">
        <v>160</v>
      </c>
    </row>
    <row r="408" s="1" customFormat="1" ht="21.55" customHeight="1" spans="1:5">
      <c r="A408" s="11" t="s">
        <v>347</v>
      </c>
      <c r="B408" s="11" t="s">
        <v>25</v>
      </c>
      <c r="C408" s="11" t="s">
        <v>46</v>
      </c>
      <c r="D408" s="12" t="s">
        <v>350</v>
      </c>
      <c r="E408" s="26">
        <v>160</v>
      </c>
    </row>
    <row r="409" s="1" customFormat="1" ht="21.5" customHeight="1" spans="1:5">
      <c r="A409" s="5" t="s">
        <v>381</v>
      </c>
      <c r="B409" s="5"/>
      <c r="C409" s="5"/>
      <c r="D409" s="10" t="s">
        <v>382</v>
      </c>
      <c r="E409" s="25">
        <v>20000</v>
      </c>
    </row>
    <row r="410" s="1" customFormat="1" ht="21.55" customHeight="1" spans="1:5">
      <c r="A410" s="5" t="s">
        <v>381</v>
      </c>
      <c r="B410" s="5"/>
      <c r="C410" s="5"/>
      <c r="D410" s="10" t="s">
        <v>399</v>
      </c>
      <c r="E410" s="25">
        <v>20000</v>
      </c>
    </row>
    <row r="411" s="1" customFormat="1" ht="21.55" customHeight="1" spans="1:5">
      <c r="A411" s="11" t="s">
        <v>381</v>
      </c>
      <c r="B411" s="11"/>
      <c r="C411" s="11"/>
      <c r="D411" s="12" t="s">
        <v>400</v>
      </c>
      <c r="E411" s="26">
        <v>20000</v>
      </c>
    </row>
    <row r="412" s="1" customFormat="1" ht="21.5" customHeight="1" spans="1:5">
      <c r="A412" s="5" t="s">
        <v>383</v>
      </c>
      <c r="B412" s="5"/>
      <c r="C412" s="5"/>
      <c r="D412" s="10" t="s">
        <v>384</v>
      </c>
      <c r="E412" s="25">
        <v>587.59</v>
      </c>
    </row>
    <row r="413" s="1" customFormat="1" ht="21.55" customHeight="1" spans="1:5">
      <c r="A413" s="5" t="s">
        <v>383</v>
      </c>
      <c r="B413" s="5" t="s">
        <v>15</v>
      </c>
      <c r="C413" s="5"/>
      <c r="D413" s="10" t="s">
        <v>385</v>
      </c>
      <c r="E413" s="25">
        <v>587.59</v>
      </c>
    </row>
    <row r="414" s="1" customFormat="1" ht="21.55" customHeight="1" spans="1:5">
      <c r="A414" s="11" t="s">
        <v>383</v>
      </c>
      <c r="B414" s="11" t="s">
        <v>15</v>
      </c>
      <c r="C414" s="11" t="s">
        <v>12</v>
      </c>
      <c r="D414" s="12" t="s">
        <v>386</v>
      </c>
      <c r="E414" s="26">
        <v>587.59</v>
      </c>
    </row>
    <row r="415" s="1" customFormat="1" ht="21.5" customHeight="1" spans="1:5">
      <c r="A415" s="5" t="s">
        <v>387</v>
      </c>
      <c r="B415" s="5"/>
      <c r="C415" s="5"/>
      <c r="D415" s="10" t="s">
        <v>388</v>
      </c>
      <c r="E415" s="25">
        <v>67900</v>
      </c>
    </row>
    <row r="416" s="1" customFormat="1" ht="21.55" customHeight="1" spans="1:5">
      <c r="A416" s="5" t="s">
        <v>387</v>
      </c>
      <c r="B416" s="5" t="s">
        <v>25</v>
      </c>
      <c r="C416" s="5"/>
      <c r="D416" s="10" t="s">
        <v>389</v>
      </c>
      <c r="E416" s="25">
        <v>67900</v>
      </c>
    </row>
    <row r="417" s="1" customFormat="1" ht="21.55" customHeight="1" spans="1:5">
      <c r="A417" s="11" t="s">
        <v>387</v>
      </c>
      <c r="B417" s="11" t="s">
        <v>25</v>
      </c>
      <c r="C417" s="11" t="s">
        <v>46</v>
      </c>
      <c r="D417" s="12" t="s">
        <v>390</v>
      </c>
      <c r="E417" s="26">
        <v>67900</v>
      </c>
    </row>
  </sheetData>
  <mergeCells count="4">
    <mergeCell ref="A2:E2"/>
    <mergeCell ref="A4:C4"/>
    <mergeCell ref="D4:D5"/>
    <mergeCell ref="E4:E5"/>
  </mergeCells>
  <pageMargins left="0.751388888888889" right="0.751388888888889" top="1" bottom="1" header="0.511805555555556" footer="0.511805555555556"/>
  <pageSetup paperSize="9" fitToHeight="0" orientation="portrait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8"/>
  <sheetViews>
    <sheetView zoomScale="160" zoomScaleNormal="160" workbookViewId="0">
      <selection activeCell="F12" sqref="F12"/>
    </sheetView>
  </sheetViews>
  <sheetFormatPr defaultColWidth="9" defaultRowHeight="14.25" outlineLevelCol="5"/>
  <cols>
    <col min="2" max="2" width="12.625"/>
  </cols>
  <sheetData>
    <row r="1" spans="1:6">
      <c r="A1" s="14">
        <v>2010101</v>
      </c>
      <c r="B1">
        <v>1936.76</v>
      </c>
      <c r="D1">
        <f t="shared" ref="D1:D64" si="0">B1+C1</f>
        <v>1936.76</v>
      </c>
      <c r="F1">
        <f>VLOOKUP(A1,$A$290:$A$568,1,FALSE)</f>
        <v>2010101</v>
      </c>
    </row>
    <row r="2" spans="1:6">
      <c r="A2" s="14">
        <v>2010102</v>
      </c>
      <c r="B2">
        <v>307.79</v>
      </c>
      <c r="D2">
        <f t="shared" si="0"/>
        <v>307.79</v>
      </c>
      <c r="F2">
        <f t="shared" ref="F2:F65" si="1">VLOOKUP(A2,$A$290:$A$568,1,FALSE)</f>
        <v>2010102</v>
      </c>
    </row>
    <row r="3" spans="1:6">
      <c r="A3" s="14">
        <v>2010104</v>
      </c>
      <c r="B3">
        <v>188.78</v>
      </c>
      <c r="D3">
        <f t="shared" si="0"/>
        <v>188.78</v>
      </c>
      <c r="F3">
        <f t="shared" si="1"/>
        <v>2010104</v>
      </c>
    </row>
    <row r="4" spans="1:6">
      <c r="A4" s="14">
        <v>2010105</v>
      </c>
      <c r="B4">
        <v>40</v>
      </c>
      <c r="D4">
        <f t="shared" si="0"/>
        <v>40</v>
      </c>
      <c r="F4">
        <f t="shared" si="1"/>
        <v>2010105</v>
      </c>
    </row>
    <row r="5" spans="1:6">
      <c r="A5" s="14">
        <v>2010108</v>
      </c>
      <c r="B5">
        <v>188.32</v>
      </c>
      <c r="D5">
        <f t="shared" si="0"/>
        <v>188.32</v>
      </c>
      <c r="F5">
        <f t="shared" si="1"/>
        <v>2010108</v>
      </c>
    </row>
    <row r="6" spans="1:6">
      <c r="A6" s="15">
        <v>2010201</v>
      </c>
      <c r="B6" s="16">
        <v>1466.81</v>
      </c>
      <c r="D6">
        <f t="shared" si="0"/>
        <v>1466.81</v>
      </c>
      <c r="F6">
        <f t="shared" si="1"/>
        <v>2010201</v>
      </c>
    </row>
    <row r="7" spans="1:6">
      <c r="A7" s="15">
        <v>2010202</v>
      </c>
      <c r="B7" s="16">
        <v>438.77</v>
      </c>
      <c r="D7">
        <f t="shared" si="0"/>
        <v>438.77</v>
      </c>
      <c r="F7">
        <f t="shared" si="1"/>
        <v>2010202</v>
      </c>
    </row>
    <row r="8" spans="1:6">
      <c r="A8" s="15">
        <v>2010204</v>
      </c>
      <c r="B8" s="16">
        <v>137.34</v>
      </c>
      <c r="D8">
        <f t="shared" si="0"/>
        <v>137.34</v>
      </c>
      <c r="F8">
        <f t="shared" si="1"/>
        <v>2010204</v>
      </c>
    </row>
    <row r="9" spans="1:6">
      <c r="A9" s="15">
        <v>2010301</v>
      </c>
      <c r="B9" s="16">
        <v>4092.74</v>
      </c>
      <c r="D9">
        <f t="shared" si="0"/>
        <v>4092.74</v>
      </c>
      <c r="F9">
        <f t="shared" si="1"/>
        <v>2010301</v>
      </c>
    </row>
    <row r="10" spans="1:6">
      <c r="A10" s="15">
        <v>2010302</v>
      </c>
      <c r="B10" s="16">
        <v>1507.13</v>
      </c>
      <c r="D10">
        <f t="shared" si="0"/>
        <v>1507.13</v>
      </c>
      <c r="F10">
        <f t="shared" si="1"/>
        <v>2010302</v>
      </c>
    </row>
    <row r="11" spans="1:6">
      <c r="A11" s="15">
        <v>2010303</v>
      </c>
      <c r="B11" s="16">
        <v>101.08</v>
      </c>
      <c r="D11">
        <f t="shared" si="0"/>
        <v>101.08</v>
      </c>
      <c r="F11">
        <f t="shared" si="1"/>
        <v>2010303</v>
      </c>
    </row>
    <row r="12" spans="1:6">
      <c r="A12" s="15">
        <v>2010304</v>
      </c>
      <c r="B12" s="16">
        <v>156.49</v>
      </c>
      <c r="D12">
        <f t="shared" si="0"/>
        <v>156.49</v>
      </c>
      <c r="F12">
        <f t="shared" si="1"/>
        <v>2010304</v>
      </c>
    </row>
    <row r="13" spans="1:6">
      <c r="A13" s="15">
        <v>2010350</v>
      </c>
      <c r="B13" s="16">
        <v>2718.57</v>
      </c>
      <c r="D13">
        <f t="shared" si="0"/>
        <v>2718.57</v>
      </c>
      <c r="F13">
        <f t="shared" si="1"/>
        <v>2010350</v>
      </c>
    </row>
    <row r="14" spans="1:6">
      <c r="A14" s="15">
        <v>2010401</v>
      </c>
      <c r="B14" s="16">
        <v>2980.7</v>
      </c>
      <c r="D14">
        <f t="shared" si="0"/>
        <v>2980.7</v>
      </c>
      <c r="F14">
        <f t="shared" si="1"/>
        <v>2010401</v>
      </c>
    </row>
    <row r="15" spans="1:6">
      <c r="A15" s="15">
        <v>2010402</v>
      </c>
      <c r="B15" s="16">
        <v>377.7</v>
      </c>
      <c r="D15">
        <f t="shared" si="0"/>
        <v>377.7</v>
      </c>
      <c r="F15">
        <f t="shared" si="1"/>
        <v>2010402</v>
      </c>
    </row>
    <row r="16" spans="1:6">
      <c r="A16" s="15">
        <v>2010450</v>
      </c>
      <c r="B16" s="16">
        <v>166.79</v>
      </c>
      <c r="D16">
        <f t="shared" si="0"/>
        <v>166.79</v>
      </c>
      <c r="F16">
        <f t="shared" si="1"/>
        <v>2010450</v>
      </c>
    </row>
    <row r="17" spans="1:6">
      <c r="A17" s="15">
        <v>2010501</v>
      </c>
      <c r="B17" s="16">
        <v>1023.92</v>
      </c>
      <c r="D17">
        <f t="shared" si="0"/>
        <v>1023.92</v>
      </c>
      <c r="F17">
        <f t="shared" si="1"/>
        <v>2010501</v>
      </c>
    </row>
    <row r="18" spans="1:6">
      <c r="A18" s="15">
        <v>2010504</v>
      </c>
      <c r="B18" s="16">
        <v>4500</v>
      </c>
      <c r="D18">
        <f t="shared" si="0"/>
        <v>4500</v>
      </c>
      <c r="F18">
        <f t="shared" si="1"/>
        <v>2010504</v>
      </c>
    </row>
    <row r="19" spans="1:6">
      <c r="A19" s="15">
        <v>2010505</v>
      </c>
      <c r="B19" s="16">
        <v>118.75</v>
      </c>
      <c r="D19">
        <f t="shared" si="0"/>
        <v>118.75</v>
      </c>
      <c r="F19">
        <f t="shared" si="1"/>
        <v>2010505</v>
      </c>
    </row>
    <row r="20" spans="1:6">
      <c r="A20" s="15">
        <v>2010507</v>
      </c>
      <c r="B20" s="16">
        <v>100</v>
      </c>
      <c r="D20">
        <f t="shared" si="0"/>
        <v>100</v>
      </c>
      <c r="F20">
        <f t="shared" si="1"/>
        <v>2010507</v>
      </c>
    </row>
    <row r="21" spans="1:6">
      <c r="A21" s="15">
        <v>2010508</v>
      </c>
      <c r="B21" s="16">
        <v>271.75</v>
      </c>
      <c r="D21">
        <f t="shared" si="0"/>
        <v>271.75</v>
      </c>
      <c r="F21">
        <f t="shared" si="1"/>
        <v>2010508</v>
      </c>
    </row>
    <row r="22" spans="1:6">
      <c r="A22" s="15">
        <v>2010601</v>
      </c>
      <c r="B22" s="16">
        <v>3630.45</v>
      </c>
      <c r="D22">
        <f t="shared" si="0"/>
        <v>3630.45</v>
      </c>
      <c r="F22">
        <f t="shared" si="1"/>
        <v>2010601</v>
      </c>
    </row>
    <row r="23" spans="1:6">
      <c r="A23" s="15">
        <v>2010602</v>
      </c>
      <c r="B23" s="16">
        <v>2685.7</v>
      </c>
      <c r="D23">
        <f t="shared" si="0"/>
        <v>2685.7</v>
      </c>
      <c r="F23">
        <f t="shared" si="1"/>
        <v>2010602</v>
      </c>
    </row>
    <row r="24" spans="1:6">
      <c r="A24" s="15">
        <v>2010710</v>
      </c>
      <c r="B24" s="16">
        <v>12082</v>
      </c>
      <c r="D24">
        <f t="shared" si="0"/>
        <v>12082</v>
      </c>
      <c r="F24">
        <f t="shared" si="1"/>
        <v>2010710</v>
      </c>
    </row>
    <row r="25" spans="1:6">
      <c r="A25" s="15">
        <v>2010801</v>
      </c>
      <c r="B25" s="16">
        <v>1564.27</v>
      </c>
      <c r="D25">
        <f t="shared" si="0"/>
        <v>1564.27</v>
      </c>
      <c r="F25">
        <f t="shared" si="1"/>
        <v>2010801</v>
      </c>
    </row>
    <row r="26" spans="1:6">
      <c r="A26" s="15">
        <v>2010804</v>
      </c>
      <c r="B26" s="16">
        <v>1010.61</v>
      </c>
      <c r="D26">
        <f t="shared" si="0"/>
        <v>1010.61</v>
      </c>
      <c r="F26">
        <f t="shared" si="1"/>
        <v>2010804</v>
      </c>
    </row>
    <row r="27" spans="1:6">
      <c r="A27" s="15">
        <v>2011101</v>
      </c>
      <c r="B27" s="16">
        <v>5266.91</v>
      </c>
      <c r="D27">
        <f t="shared" si="0"/>
        <v>5266.91</v>
      </c>
      <c r="F27">
        <f t="shared" si="1"/>
        <v>2011101</v>
      </c>
    </row>
    <row r="28" spans="1:6">
      <c r="A28" s="15">
        <v>2011102</v>
      </c>
      <c r="B28" s="16">
        <v>878.73</v>
      </c>
      <c r="D28">
        <f t="shared" si="0"/>
        <v>878.73</v>
      </c>
      <c r="F28">
        <f t="shared" si="1"/>
        <v>2011102</v>
      </c>
    </row>
    <row r="29" spans="1:6">
      <c r="A29" s="15">
        <v>2011105</v>
      </c>
      <c r="B29" s="16">
        <v>164.99</v>
      </c>
      <c r="D29">
        <f t="shared" si="0"/>
        <v>164.99</v>
      </c>
      <c r="F29">
        <f t="shared" si="1"/>
        <v>2011105</v>
      </c>
    </row>
    <row r="30" spans="1:6">
      <c r="A30" s="15">
        <v>2011106</v>
      </c>
      <c r="B30" s="16">
        <v>550.53</v>
      </c>
      <c r="D30">
        <f t="shared" si="0"/>
        <v>550.53</v>
      </c>
      <c r="F30">
        <f t="shared" si="1"/>
        <v>2011106</v>
      </c>
    </row>
    <row r="31" spans="1:6">
      <c r="A31" s="15">
        <v>2011199</v>
      </c>
      <c r="B31" s="16">
        <v>1642</v>
      </c>
      <c r="D31">
        <f t="shared" si="0"/>
        <v>1642</v>
      </c>
      <c r="F31">
        <f t="shared" si="1"/>
        <v>2011199</v>
      </c>
    </row>
    <row r="32" spans="1:6">
      <c r="A32" s="15">
        <v>2011301</v>
      </c>
      <c r="B32" s="16">
        <v>1554.51</v>
      </c>
      <c r="D32">
        <f t="shared" si="0"/>
        <v>1554.51</v>
      </c>
      <c r="F32">
        <f t="shared" si="1"/>
        <v>2011301</v>
      </c>
    </row>
    <row r="33" spans="1:6">
      <c r="A33" s="15">
        <v>2011302</v>
      </c>
      <c r="B33" s="16">
        <v>7.6</v>
      </c>
      <c r="D33">
        <f t="shared" si="0"/>
        <v>7.6</v>
      </c>
      <c r="F33">
        <f t="shared" si="1"/>
        <v>2011302</v>
      </c>
    </row>
    <row r="34" spans="1:6">
      <c r="A34" s="15">
        <v>2011308</v>
      </c>
      <c r="B34" s="16">
        <v>20.9</v>
      </c>
      <c r="D34">
        <f t="shared" si="0"/>
        <v>20.9</v>
      </c>
      <c r="F34">
        <f t="shared" si="1"/>
        <v>2011308</v>
      </c>
    </row>
    <row r="35" spans="1:6">
      <c r="A35" s="15">
        <v>2011399</v>
      </c>
      <c r="B35" s="16">
        <v>6.16</v>
      </c>
      <c r="D35">
        <f t="shared" si="0"/>
        <v>6.16</v>
      </c>
      <c r="F35">
        <f t="shared" si="1"/>
        <v>2011399</v>
      </c>
    </row>
    <row r="36" spans="1:6">
      <c r="A36" s="15">
        <v>2012304</v>
      </c>
      <c r="B36" s="16">
        <v>15.95</v>
      </c>
      <c r="D36">
        <f t="shared" si="0"/>
        <v>15.95</v>
      </c>
      <c r="F36">
        <f t="shared" si="1"/>
        <v>2012304</v>
      </c>
    </row>
    <row r="37" spans="1:6">
      <c r="A37" s="15">
        <v>2012601</v>
      </c>
      <c r="B37" s="16">
        <v>485.95</v>
      </c>
      <c r="D37">
        <f t="shared" si="0"/>
        <v>485.95</v>
      </c>
      <c r="F37">
        <f t="shared" si="1"/>
        <v>2012601</v>
      </c>
    </row>
    <row r="38" spans="1:6">
      <c r="A38" s="15">
        <v>2012604</v>
      </c>
      <c r="B38" s="16">
        <v>66.88</v>
      </c>
      <c r="D38">
        <f t="shared" si="0"/>
        <v>66.88</v>
      </c>
      <c r="F38">
        <f t="shared" si="1"/>
        <v>2012604</v>
      </c>
    </row>
    <row r="39" spans="1:6">
      <c r="A39" s="15">
        <v>2012801</v>
      </c>
      <c r="B39" s="16">
        <v>986.19</v>
      </c>
      <c r="D39">
        <f t="shared" si="0"/>
        <v>986.19</v>
      </c>
      <c r="F39">
        <f t="shared" si="1"/>
        <v>2012801</v>
      </c>
    </row>
    <row r="40" spans="1:6">
      <c r="A40" s="15">
        <v>2012802</v>
      </c>
      <c r="B40" s="16">
        <v>200.64</v>
      </c>
      <c r="D40">
        <f t="shared" si="0"/>
        <v>200.64</v>
      </c>
      <c r="F40">
        <f t="shared" si="1"/>
        <v>2012802</v>
      </c>
    </row>
    <row r="41" spans="1:6">
      <c r="A41" s="15">
        <v>2012899</v>
      </c>
      <c r="B41" s="16">
        <v>12.8</v>
      </c>
      <c r="D41">
        <f t="shared" si="0"/>
        <v>12.8</v>
      </c>
      <c r="F41">
        <f t="shared" si="1"/>
        <v>2012899</v>
      </c>
    </row>
    <row r="42" spans="1:6">
      <c r="A42" s="15">
        <v>2012901</v>
      </c>
      <c r="B42" s="16">
        <v>1769.27</v>
      </c>
      <c r="D42">
        <f t="shared" si="0"/>
        <v>1769.27</v>
      </c>
      <c r="F42">
        <f t="shared" si="1"/>
        <v>2012901</v>
      </c>
    </row>
    <row r="43" spans="1:6">
      <c r="A43" s="15">
        <v>2012902</v>
      </c>
      <c r="B43" s="16">
        <v>475.3</v>
      </c>
      <c r="D43">
        <f t="shared" si="0"/>
        <v>475.3</v>
      </c>
      <c r="F43">
        <f t="shared" si="1"/>
        <v>2012902</v>
      </c>
    </row>
    <row r="44" spans="1:6">
      <c r="A44" s="15">
        <v>2012950</v>
      </c>
      <c r="B44" s="16">
        <v>656.51</v>
      </c>
      <c r="D44">
        <f t="shared" si="0"/>
        <v>656.51</v>
      </c>
      <c r="F44">
        <f t="shared" si="1"/>
        <v>2012950</v>
      </c>
    </row>
    <row r="45" spans="1:6">
      <c r="A45" s="15">
        <v>2012999</v>
      </c>
      <c r="B45" s="16">
        <v>101.2</v>
      </c>
      <c r="D45">
        <f t="shared" si="0"/>
        <v>101.2</v>
      </c>
      <c r="F45">
        <f t="shared" si="1"/>
        <v>2012999</v>
      </c>
    </row>
    <row r="46" spans="1:6">
      <c r="A46" s="15">
        <v>2013101</v>
      </c>
      <c r="B46" s="16">
        <v>5573.49</v>
      </c>
      <c r="D46">
        <f t="shared" si="0"/>
        <v>5573.49</v>
      </c>
      <c r="F46">
        <f t="shared" si="1"/>
        <v>2013101</v>
      </c>
    </row>
    <row r="47" spans="1:6">
      <c r="A47" s="15">
        <v>2013102</v>
      </c>
      <c r="B47" s="16">
        <v>669.1</v>
      </c>
      <c r="D47">
        <f t="shared" si="0"/>
        <v>669.1</v>
      </c>
      <c r="F47">
        <f t="shared" si="1"/>
        <v>2013102</v>
      </c>
    </row>
    <row r="48" spans="1:6">
      <c r="A48" s="15">
        <v>2013199</v>
      </c>
      <c r="B48" s="16">
        <v>1339.31</v>
      </c>
      <c r="D48">
        <f t="shared" si="0"/>
        <v>1339.31</v>
      </c>
      <c r="F48">
        <f t="shared" si="1"/>
        <v>2013199</v>
      </c>
    </row>
    <row r="49" spans="1:6">
      <c r="A49" s="15">
        <v>2013201</v>
      </c>
      <c r="B49" s="16">
        <v>1658.08</v>
      </c>
      <c r="D49">
        <f t="shared" si="0"/>
        <v>1658.08</v>
      </c>
      <c r="F49">
        <f t="shared" si="1"/>
        <v>2013201</v>
      </c>
    </row>
    <row r="50" spans="1:6">
      <c r="A50" s="15">
        <v>2013202</v>
      </c>
      <c r="B50" s="16">
        <v>817.75</v>
      </c>
      <c r="D50">
        <f t="shared" si="0"/>
        <v>817.75</v>
      </c>
      <c r="F50">
        <f t="shared" si="1"/>
        <v>2013202</v>
      </c>
    </row>
    <row r="51" spans="1:6">
      <c r="A51" s="15">
        <v>2013299</v>
      </c>
      <c r="B51" s="16">
        <v>118.69</v>
      </c>
      <c r="D51">
        <f t="shared" si="0"/>
        <v>118.69</v>
      </c>
      <c r="F51">
        <f t="shared" si="1"/>
        <v>2013299</v>
      </c>
    </row>
    <row r="52" spans="1:6">
      <c r="A52" s="15">
        <v>2013301</v>
      </c>
      <c r="B52" s="16">
        <v>930.18</v>
      </c>
      <c r="D52">
        <f t="shared" si="0"/>
        <v>930.18</v>
      </c>
      <c r="F52">
        <f t="shared" si="1"/>
        <v>2013301</v>
      </c>
    </row>
    <row r="53" spans="1:6">
      <c r="A53" s="15">
        <v>2013302</v>
      </c>
      <c r="B53" s="16">
        <v>356.55</v>
      </c>
      <c r="D53">
        <f t="shared" si="0"/>
        <v>356.55</v>
      </c>
      <c r="F53">
        <f t="shared" si="1"/>
        <v>2013302</v>
      </c>
    </row>
    <row r="54" spans="1:6">
      <c r="A54" s="15">
        <v>2013350</v>
      </c>
      <c r="B54" s="16">
        <v>60.62</v>
      </c>
      <c r="D54">
        <f t="shared" si="0"/>
        <v>60.62</v>
      </c>
      <c r="F54">
        <f t="shared" si="1"/>
        <v>2013350</v>
      </c>
    </row>
    <row r="55" spans="1:6">
      <c r="A55" s="15">
        <v>2013399</v>
      </c>
      <c r="B55" s="16">
        <v>3.8</v>
      </c>
      <c r="D55">
        <f t="shared" si="0"/>
        <v>3.8</v>
      </c>
      <c r="F55">
        <f t="shared" si="1"/>
        <v>2013399</v>
      </c>
    </row>
    <row r="56" spans="1:6">
      <c r="A56" s="15">
        <v>2013401</v>
      </c>
      <c r="B56" s="16">
        <v>494.87</v>
      </c>
      <c r="D56">
        <f t="shared" si="0"/>
        <v>494.87</v>
      </c>
      <c r="F56">
        <f t="shared" si="1"/>
        <v>2013401</v>
      </c>
    </row>
    <row r="57" spans="1:6">
      <c r="A57" s="15">
        <v>2013402</v>
      </c>
      <c r="B57" s="16">
        <v>125.05</v>
      </c>
      <c r="D57">
        <f t="shared" si="0"/>
        <v>125.05</v>
      </c>
      <c r="F57">
        <f t="shared" si="1"/>
        <v>2013402</v>
      </c>
    </row>
    <row r="58" spans="1:6">
      <c r="A58" s="15">
        <v>2013404</v>
      </c>
      <c r="B58" s="16">
        <v>242.95</v>
      </c>
      <c r="D58">
        <f t="shared" si="0"/>
        <v>242.95</v>
      </c>
      <c r="F58">
        <f t="shared" si="1"/>
        <v>2013404</v>
      </c>
    </row>
    <row r="59" spans="1:6">
      <c r="A59" s="15">
        <v>2013405</v>
      </c>
      <c r="B59" s="16">
        <v>13.3</v>
      </c>
      <c r="D59">
        <f t="shared" si="0"/>
        <v>13.3</v>
      </c>
      <c r="F59">
        <f t="shared" si="1"/>
        <v>2013405</v>
      </c>
    </row>
    <row r="60" spans="1:6">
      <c r="A60" s="15">
        <v>2013499</v>
      </c>
      <c r="B60" s="16">
        <v>7.6</v>
      </c>
      <c r="D60">
        <f t="shared" si="0"/>
        <v>7.6</v>
      </c>
      <c r="F60">
        <f t="shared" si="1"/>
        <v>2013499</v>
      </c>
    </row>
    <row r="61" spans="1:6">
      <c r="A61" s="15">
        <v>2013602</v>
      </c>
      <c r="B61" s="16">
        <v>40</v>
      </c>
      <c r="D61">
        <f t="shared" si="0"/>
        <v>40</v>
      </c>
      <c r="F61">
        <f t="shared" si="1"/>
        <v>2013602</v>
      </c>
    </row>
    <row r="62" spans="1:6">
      <c r="A62" s="15">
        <v>2013701</v>
      </c>
      <c r="B62" s="16">
        <v>358.96</v>
      </c>
      <c r="D62">
        <f t="shared" si="0"/>
        <v>358.96</v>
      </c>
      <c r="F62">
        <f t="shared" si="1"/>
        <v>2013701</v>
      </c>
    </row>
    <row r="63" spans="1:6">
      <c r="A63" s="15">
        <v>2013702</v>
      </c>
      <c r="B63" s="16">
        <v>204.06</v>
      </c>
      <c r="D63">
        <f t="shared" si="0"/>
        <v>204.06</v>
      </c>
      <c r="F63">
        <f t="shared" si="1"/>
        <v>2013702</v>
      </c>
    </row>
    <row r="64" spans="1:6">
      <c r="A64" s="15">
        <v>2013799</v>
      </c>
      <c r="B64" s="16">
        <v>31.2</v>
      </c>
      <c r="D64">
        <f t="shared" si="0"/>
        <v>31.2</v>
      </c>
      <c r="F64">
        <f t="shared" si="1"/>
        <v>2013799</v>
      </c>
    </row>
    <row r="65" spans="1:6">
      <c r="A65" s="15">
        <v>2013801</v>
      </c>
      <c r="B65" s="16">
        <v>7374.85</v>
      </c>
      <c r="D65">
        <f t="shared" ref="D65:D128" si="2">B65+C65</f>
        <v>7374.85</v>
      </c>
      <c r="F65">
        <f t="shared" si="1"/>
        <v>2013801</v>
      </c>
    </row>
    <row r="66" spans="1:6">
      <c r="A66" s="15">
        <v>2013802</v>
      </c>
      <c r="B66" s="16">
        <v>265.64</v>
      </c>
      <c r="D66">
        <f t="shared" si="2"/>
        <v>265.64</v>
      </c>
      <c r="F66">
        <f t="shared" ref="F66:F129" si="3">VLOOKUP(A66,$A$290:$A$568,1,FALSE)</f>
        <v>2013802</v>
      </c>
    </row>
    <row r="67" spans="1:6">
      <c r="A67" s="15">
        <v>2013804</v>
      </c>
      <c r="B67" s="16">
        <v>23.09</v>
      </c>
      <c r="D67">
        <f t="shared" si="2"/>
        <v>23.09</v>
      </c>
      <c r="F67">
        <f t="shared" si="3"/>
        <v>2013804</v>
      </c>
    </row>
    <row r="68" spans="1:6">
      <c r="A68" s="15">
        <v>2013805</v>
      </c>
      <c r="B68" s="16">
        <v>421.89</v>
      </c>
      <c r="D68">
        <f t="shared" si="2"/>
        <v>421.89</v>
      </c>
      <c r="F68">
        <f t="shared" si="3"/>
        <v>2013805</v>
      </c>
    </row>
    <row r="69" spans="1:6">
      <c r="A69" s="15">
        <v>2013810</v>
      </c>
      <c r="B69" s="16">
        <v>122.6</v>
      </c>
      <c r="D69">
        <f t="shared" si="2"/>
        <v>122.6</v>
      </c>
      <c r="F69">
        <f t="shared" si="3"/>
        <v>2013810</v>
      </c>
    </row>
    <row r="70" spans="1:6">
      <c r="A70" s="15">
        <v>2013816</v>
      </c>
      <c r="B70" s="16">
        <v>23.09</v>
      </c>
      <c r="D70">
        <f t="shared" si="2"/>
        <v>23.09</v>
      </c>
      <c r="F70">
        <f t="shared" si="3"/>
        <v>2013816</v>
      </c>
    </row>
    <row r="71" spans="1:6">
      <c r="A71" s="15">
        <v>2013850</v>
      </c>
      <c r="B71" s="16">
        <v>2405.56</v>
      </c>
      <c r="D71">
        <f t="shared" si="2"/>
        <v>2405.56</v>
      </c>
      <c r="F71">
        <f t="shared" si="3"/>
        <v>2013850</v>
      </c>
    </row>
    <row r="72" spans="1:6">
      <c r="A72" s="15">
        <v>2013901</v>
      </c>
      <c r="B72" s="16">
        <v>466.44</v>
      </c>
      <c r="D72">
        <f t="shared" si="2"/>
        <v>466.44</v>
      </c>
      <c r="F72">
        <f t="shared" si="3"/>
        <v>2013901</v>
      </c>
    </row>
    <row r="73" spans="1:6">
      <c r="A73" s="15">
        <v>2013902</v>
      </c>
      <c r="B73" s="16">
        <v>1119.6</v>
      </c>
      <c r="D73">
        <f t="shared" si="2"/>
        <v>1119.6</v>
      </c>
      <c r="F73">
        <f t="shared" si="3"/>
        <v>2013902</v>
      </c>
    </row>
    <row r="74" spans="1:6">
      <c r="A74" s="15">
        <v>2014001</v>
      </c>
      <c r="B74" s="16">
        <v>553.01</v>
      </c>
      <c r="D74">
        <f t="shared" si="2"/>
        <v>553.01</v>
      </c>
      <c r="F74">
        <f t="shared" si="3"/>
        <v>2014001</v>
      </c>
    </row>
    <row r="75" spans="1:6">
      <c r="A75" s="15">
        <v>2014004</v>
      </c>
      <c r="B75" s="16">
        <v>540.37</v>
      </c>
      <c r="D75">
        <f t="shared" si="2"/>
        <v>540.37</v>
      </c>
      <c r="F75">
        <f t="shared" si="3"/>
        <v>2014004</v>
      </c>
    </row>
    <row r="76" spans="1:6">
      <c r="A76" s="15">
        <v>2014101</v>
      </c>
      <c r="B76" s="16">
        <v>969.05</v>
      </c>
      <c r="D76">
        <f t="shared" si="2"/>
        <v>969.05</v>
      </c>
      <c r="F76">
        <f t="shared" si="3"/>
        <v>2014101</v>
      </c>
    </row>
    <row r="77" spans="1:6">
      <c r="A77" s="15">
        <v>2014102</v>
      </c>
      <c r="B77" s="16">
        <v>917.6</v>
      </c>
      <c r="D77">
        <f t="shared" si="2"/>
        <v>917.6</v>
      </c>
      <c r="F77">
        <f t="shared" si="3"/>
        <v>2014102</v>
      </c>
    </row>
    <row r="78" spans="1:6">
      <c r="A78" s="15">
        <v>2019999</v>
      </c>
      <c r="B78" s="16">
        <v>8025.9</v>
      </c>
      <c r="C78" s="17">
        <v>60000</v>
      </c>
      <c r="D78">
        <f t="shared" si="2"/>
        <v>68025.9</v>
      </c>
      <c r="F78">
        <f t="shared" si="3"/>
        <v>2019999</v>
      </c>
    </row>
    <row r="79" spans="1:6">
      <c r="A79" s="15">
        <v>2030603</v>
      </c>
      <c r="B79" s="16">
        <v>695.5</v>
      </c>
      <c r="D79">
        <f t="shared" si="2"/>
        <v>695.5</v>
      </c>
      <c r="F79">
        <f t="shared" si="3"/>
        <v>2030603</v>
      </c>
    </row>
    <row r="80" spans="1:6">
      <c r="A80" s="15">
        <v>2030699</v>
      </c>
      <c r="B80" s="16">
        <v>4500</v>
      </c>
      <c r="D80">
        <f t="shared" si="2"/>
        <v>4500</v>
      </c>
      <c r="F80">
        <f t="shared" si="3"/>
        <v>2030699</v>
      </c>
    </row>
    <row r="81" spans="1:6">
      <c r="A81" s="15">
        <v>2039999</v>
      </c>
      <c r="B81" s="16">
        <v>641</v>
      </c>
      <c r="D81">
        <f t="shared" si="2"/>
        <v>641</v>
      </c>
      <c r="F81">
        <f t="shared" si="3"/>
        <v>2039999</v>
      </c>
    </row>
    <row r="82" spans="1:6">
      <c r="A82" s="15">
        <v>2040201</v>
      </c>
      <c r="B82" s="16">
        <v>65689.09</v>
      </c>
      <c r="D82">
        <f t="shared" si="2"/>
        <v>65689.09</v>
      </c>
      <c r="F82">
        <f t="shared" si="3"/>
        <v>2040201</v>
      </c>
    </row>
    <row r="83" spans="1:6">
      <c r="A83" s="15">
        <v>2040202</v>
      </c>
      <c r="B83" s="16">
        <v>2023.4</v>
      </c>
      <c r="D83">
        <f t="shared" si="2"/>
        <v>2023.4</v>
      </c>
      <c r="F83">
        <f t="shared" si="3"/>
        <v>2040202</v>
      </c>
    </row>
    <row r="84" spans="1:6">
      <c r="A84" s="15">
        <v>2040220</v>
      </c>
      <c r="B84" s="16">
        <v>1117.5</v>
      </c>
      <c r="D84">
        <f t="shared" si="2"/>
        <v>1117.5</v>
      </c>
      <c r="F84">
        <f t="shared" si="3"/>
        <v>2040220</v>
      </c>
    </row>
    <row r="85" spans="1:6">
      <c r="A85" s="15">
        <v>2040299</v>
      </c>
      <c r="B85" s="16">
        <v>3003.91</v>
      </c>
      <c r="C85" s="17">
        <v>10000</v>
      </c>
      <c r="D85">
        <f t="shared" si="2"/>
        <v>13003.91</v>
      </c>
      <c r="F85">
        <f t="shared" si="3"/>
        <v>2040299</v>
      </c>
    </row>
    <row r="86" spans="1:6">
      <c r="A86" s="15">
        <v>2040302</v>
      </c>
      <c r="B86" s="16">
        <v>8</v>
      </c>
      <c r="D86">
        <f t="shared" si="2"/>
        <v>8</v>
      </c>
      <c r="F86">
        <f t="shared" si="3"/>
        <v>2040302</v>
      </c>
    </row>
    <row r="87" spans="1:6">
      <c r="A87" s="15">
        <v>2040399</v>
      </c>
      <c r="B87" s="16">
        <v>340</v>
      </c>
      <c r="D87">
        <f t="shared" si="2"/>
        <v>340</v>
      </c>
      <c r="F87">
        <f t="shared" si="3"/>
        <v>2040399</v>
      </c>
    </row>
    <row r="88" spans="1:6">
      <c r="A88" s="15">
        <v>2040601</v>
      </c>
      <c r="B88" s="16">
        <v>3581.49</v>
      </c>
      <c r="D88">
        <f t="shared" si="2"/>
        <v>3581.49</v>
      </c>
      <c r="F88">
        <f t="shared" si="3"/>
        <v>2040601</v>
      </c>
    </row>
    <row r="89" spans="1:6">
      <c r="A89" s="15">
        <v>2040602</v>
      </c>
      <c r="B89" s="16">
        <v>272</v>
      </c>
      <c r="D89">
        <f t="shared" si="2"/>
        <v>272</v>
      </c>
      <c r="F89">
        <f t="shared" si="3"/>
        <v>2040602</v>
      </c>
    </row>
    <row r="90" spans="1:6">
      <c r="A90" s="15">
        <v>2040604</v>
      </c>
      <c r="B90" s="16">
        <v>70.7</v>
      </c>
      <c r="D90">
        <f t="shared" si="2"/>
        <v>70.7</v>
      </c>
      <c r="F90">
        <f t="shared" si="3"/>
        <v>2040604</v>
      </c>
    </row>
    <row r="91" spans="1:6">
      <c r="A91" s="15">
        <v>2040605</v>
      </c>
      <c r="B91" s="16">
        <v>164.4</v>
      </c>
      <c r="D91">
        <f t="shared" si="2"/>
        <v>164.4</v>
      </c>
      <c r="F91">
        <f t="shared" si="3"/>
        <v>2040605</v>
      </c>
    </row>
    <row r="92" spans="1:6">
      <c r="A92" s="15">
        <v>2040607</v>
      </c>
      <c r="B92" s="16">
        <v>16</v>
      </c>
      <c r="D92">
        <f t="shared" si="2"/>
        <v>16</v>
      </c>
      <c r="F92">
        <f t="shared" si="3"/>
        <v>2040607</v>
      </c>
    </row>
    <row r="93" spans="1:6">
      <c r="A93" s="15">
        <v>2040608</v>
      </c>
      <c r="B93" s="16">
        <v>48</v>
      </c>
      <c r="D93">
        <f t="shared" si="2"/>
        <v>48</v>
      </c>
      <c r="F93">
        <f t="shared" si="3"/>
        <v>2040608</v>
      </c>
    </row>
    <row r="94" spans="1:6">
      <c r="A94" s="15">
        <v>2040612</v>
      </c>
      <c r="B94" s="16">
        <v>82</v>
      </c>
      <c r="D94">
        <f t="shared" si="2"/>
        <v>82</v>
      </c>
      <c r="F94">
        <f t="shared" si="3"/>
        <v>2040612</v>
      </c>
    </row>
    <row r="95" spans="1:6">
      <c r="A95" s="15">
        <v>2040801</v>
      </c>
      <c r="B95" s="16">
        <v>3375.34</v>
      </c>
      <c r="D95">
        <f t="shared" si="2"/>
        <v>3375.34</v>
      </c>
      <c r="F95">
        <f t="shared" si="3"/>
        <v>2040801</v>
      </c>
    </row>
    <row r="96" spans="1:6">
      <c r="A96" s="15">
        <v>2040802</v>
      </c>
      <c r="B96" s="16">
        <v>313.28</v>
      </c>
      <c r="D96">
        <f t="shared" si="2"/>
        <v>313.28</v>
      </c>
      <c r="F96">
        <f t="shared" si="3"/>
        <v>2040802</v>
      </c>
    </row>
    <row r="97" spans="1:6">
      <c r="A97" s="15">
        <v>2040804</v>
      </c>
      <c r="B97" s="16">
        <v>270.18</v>
      </c>
      <c r="D97">
        <f t="shared" si="2"/>
        <v>270.18</v>
      </c>
      <c r="F97">
        <f t="shared" si="3"/>
        <v>2040804</v>
      </c>
    </row>
    <row r="98" spans="1:6">
      <c r="A98" s="15">
        <v>2040805</v>
      </c>
      <c r="B98" s="16">
        <v>30.64</v>
      </c>
      <c r="D98">
        <f t="shared" si="2"/>
        <v>30.64</v>
      </c>
      <c r="F98">
        <f t="shared" si="3"/>
        <v>2040805</v>
      </c>
    </row>
    <row r="99" spans="1:6">
      <c r="A99" s="15">
        <v>2040806</v>
      </c>
      <c r="B99" s="16">
        <v>10</v>
      </c>
      <c r="D99">
        <f t="shared" si="2"/>
        <v>10</v>
      </c>
      <c r="F99">
        <f t="shared" si="3"/>
        <v>2040806</v>
      </c>
    </row>
    <row r="100" spans="1:6">
      <c r="A100" s="15">
        <v>2040899</v>
      </c>
      <c r="B100" s="16">
        <v>45</v>
      </c>
      <c r="D100">
        <f t="shared" si="2"/>
        <v>45</v>
      </c>
      <c r="F100">
        <f t="shared" si="3"/>
        <v>2040899</v>
      </c>
    </row>
    <row r="101" spans="1:6">
      <c r="A101" s="15">
        <v>2049902</v>
      </c>
      <c r="B101" s="16">
        <v>19</v>
      </c>
      <c r="D101">
        <f t="shared" si="2"/>
        <v>19</v>
      </c>
      <c r="F101">
        <f t="shared" si="3"/>
        <v>2049902</v>
      </c>
    </row>
    <row r="102" spans="1:6">
      <c r="A102" s="15">
        <v>2050101</v>
      </c>
      <c r="B102" s="16">
        <v>2136.57</v>
      </c>
      <c r="D102">
        <f t="shared" si="2"/>
        <v>2136.57</v>
      </c>
      <c r="F102">
        <f t="shared" si="3"/>
        <v>2050101</v>
      </c>
    </row>
    <row r="103" spans="1:6">
      <c r="A103" s="15">
        <v>2050199</v>
      </c>
      <c r="B103" s="16">
        <v>3140.94</v>
      </c>
      <c r="D103">
        <f t="shared" si="2"/>
        <v>3140.94</v>
      </c>
      <c r="F103">
        <f t="shared" si="3"/>
        <v>2050199</v>
      </c>
    </row>
    <row r="104" spans="1:6">
      <c r="A104" s="15">
        <v>2050201</v>
      </c>
      <c r="B104" s="16">
        <v>4303.81</v>
      </c>
      <c r="D104">
        <f t="shared" si="2"/>
        <v>4303.81</v>
      </c>
      <c r="F104">
        <f t="shared" si="3"/>
        <v>2050201</v>
      </c>
    </row>
    <row r="105" spans="1:6">
      <c r="A105" s="15">
        <v>2050202</v>
      </c>
      <c r="B105" s="16">
        <v>5983.54</v>
      </c>
      <c r="D105">
        <f t="shared" si="2"/>
        <v>5983.54</v>
      </c>
      <c r="F105">
        <f t="shared" si="3"/>
        <v>2050202</v>
      </c>
    </row>
    <row r="106" spans="1:6">
      <c r="A106" s="15">
        <v>2050203</v>
      </c>
      <c r="B106" s="16">
        <v>32413.47</v>
      </c>
      <c r="D106">
        <f t="shared" si="2"/>
        <v>32413.47</v>
      </c>
      <c r="F106">
        <f t="shared" si="3"/>
        <v>2050203</v>
      </c>
    </row>
    <row r="107" spans="1:6">
      <c r="A107" s="15">
        <v>2050204</v>
      </c>
      <c r="B107" s="16">
        <v>44910.13</v>
      </c>
      <c r="D107">
        <f t="shared" si="2"/>
        <v>44910.13</v>
      </c>
      <c r="F107">
        <f t="shared" si="3"/>
        <v>2050204</v>
      </c>
    </row>
    <row r="108" spans="1:6">
      <c r="A108" s="15">
        <v>2050205</v>
      </c>
      <c r="B108" s="16">
        <v>919</v>
      </c>
      <c r="D108">
        <f t="shared" si="2"/>
        <v>919</v>
      </c>
      <c r="F108">
        <f t="shared" si="3"/>
        <v>2050205</v>
      </c>
    </row>
    <row r="109" spans="1:6">
      <c r="A109" s="15">
        <v>2050299</v>
      </c>
      <c r="B109" s="16">
        <v>5499.4</v>
      </c>
      <c r="C109" s="17">
        <v>40000</v>
      </c>
      <c r="D109">
        <f t="shared" si="2"/>
        <v>45499.4</v>
      </c>
      <c r="F109">
        <f t="shared" si="3"/>
        <v>2050299</v>
      </c>
    </row>
    <row r="110" spans="1:6">
      <c r="A110" s="15">
        <v>2050302</v>
      </c>
      <c r="B110" s="16">
        <v>6243.47</v>
      </c>
      <c r="D110">
        <f t="shared" si="2"/>
        <v>6243.47</v>
      </c>
      <c r="F110">
        <f t="shared" si="3"/>
        <v>2050302</v>
      </c>
    </row>
    <row r="111" spans="1:6">
      <c r="A111" s="15">
        <v>2050305</v>
      </c>
      <c r="B111" s="16">
        <v>39630.84</v>
      </c>
      <c r="D111">
        <f t="shared" si="2"/>
        <v>39630.84</v>
      </c>
      <c r="F111">
        <f t="shared" si="3"/>
        <v>2050305</v>
      </c>
    </row>
    <row r="112" spans="1:6">
      <c r="A112" s="15">
        <v>2050404</v>
      </c>
      <c r="B112" s="16">
        <v>2062.52</v>
      </c>
      <c r="D112">
        <f t="shared" si="2"/>
        <v>2062.52</v>
      </c>
      <c r="F112">
        <f t="shared" si="3"/>
        <v>2050404</v>
      </c>
    </row>
    <row r="113" spans="1:6">
      <c r="A113" s="15">
        <v>2050701</v>
      </c>
      <c r="B113" s="16">
        <v>2138.4</v>
      </c>
      <c r="D113">
        <f t="shared" si="2"/>
        <v>2138.4</v>
      </c>
      <c r="F113">
        <f t="shared" si="3"/>
        <v>2050701</v>
      </c>
    </row>
    <row r="114" spans="1:6">
      <c r="A114" s="15">
        <v>2050702</v>
      </c>
      <c r="B114" s="16">
        <v>789.33</v>
      </c>
      <c r="D114">
        <f t="shared" si="2"/>
        <v>789.33</v>
      </c>
      <c r="F114">
        <f t="shared" si="3"/>
        <v>2050702</v>
      </c>
    </row>
    <row r="115" spans="1:6">
      <c r="A115" s="15">
        <v>2050802</v>
      </c>
      <c r="B115" s="16">
        <v>2290.42</v>
      </c>
      <c r="D115">
        <f t="shared" si="2"/>
        <v>2290.42</v>
      </c>
      <c r="F115">
        <f t="shared" si="3"/>
        <v>2050802</v>
      </c>
    </row>
    <row r="116" spans="1:6">
      <c r="A116" s="15">
        <v>2050999</v>
      </c>
      <c r="B116" s="16">
        <v>6451</v>
      </c>
      <c r="D116">
        <f t="shared" si="2"/>
        <v>6451</v>
      </c>
      <c r="F116">
        <f t="shared" si="3"/>
        <v>2050999</v>
      </c>
    </row>
    <row r="117" spans="1:6">
      <c r="A117" s="15">
        <v>2059999</v>
      </c>
      <c r="B117" s="16">
        <v>17126.83</v>
      </c>
      <c r="C117" s="17"/>
      <c r="D117">
        <f t="shared" si="2"/>
        <v>17126.83</v>
      </c>
      <c r="F117">
        <f t="shared" si="3"/>
        <v>2059999</v>
      </c>
    </row>
    <row r="118" spans="1:6">
      <c r="A118" s="15">
        <v>2060101</v>
      </c>
      <c r="B118" s="16">
        <v>977.73</v>
      </c>
      <c r="D118">
        <f t="shared" si="2"/>
        <v>977.73</v>
      </c>
      <c r="F118">
        <f t="shared" si="3"/>
        <v>2060101</v>
      </c>
    </row>
    <row r="119" spans="1:6">
      <c r="A119" s="15">
        <v>2060199</v>
      </c>
      <c r="B119" s="16">
        <v>8443.2</v>
      </c>
      <c r="D119">
        <f t="shared" si="2"/>
        <v>8443.2</v>
      </c>
      <c r="F119">
        <f t="shared" si="3"/>
        <v>2060199</v>
      </c>
    </row>
    <row r="120" spans="1:6">
      <c r="A120" s="15">
        <v>2060601</v>
      </c>
      <c r="B120" s="16">
        <v>222.66</v>
      </c>
      <c r="D120">
        <f t="shared" si="2"/>
        <v>222.66</v>
      </c>
      <c r="F120">
        <f t="shared" si="3"/>
        <v>2060601</v>
      </c>
    </row>
    <row r="121" spans="1:6">
      <c r="A121" s="15">
        <v>2060602</v>
      </c>
      <c r="B121" s="16">
        <v>86</v>
      </c>
      <c r="D121">
        <f t="shared" si="2"/>
        <v>86</v>
      </c>
      <c r="F121">
        <f t="shared" si="3"/>
        <v>2060602</v>
      </c>
    </row>
    <row r="122" spans="1:6">
      <c r="A122" s="15">
        <v>2060701</v>
      </c>
      <c r="B122" s="16">
        <v>320.96</v>
      </c>
      <c r="D122">
        <f t="shared" si="2"/>
        <v>320.96</v>
      </c>
      <c r="F122">
        <f t="shared" si="3"/>
        <v>2060701</v>
      </c>
    </row>
    <row r="123" spans="1:6">
      <c r="A123" s="15">
        <v>2060702</v>
      </c>
      <c r="B123" s="16">
        <v>226.85</v>
      </c>
      <c r="D123">
        <f t="shared" si="2"/>
        <v>226.85</v>
      </c>
      <c r="F123">
        <f t="shared" si="3"/>
        <v>2060702</v>
      </c>
    </row>
    <row r="124" spans="1:6">
      <c r="A124" s="15">
        <v>2060705</v>
      </c>
      <c r="B124" s="16">
        <v>206.62</v>
      </c>
      <c r="D124">
        <f t="shared" si="2"/>
        <v>206.62</v>
      </c>
      <c r="F124">
        <f t="shared" si="3"/>
        <v>2060705</v>
      </c>
    </row>
    <row r="125" spans="1:6">
      <c r="A125" s="15">
        <v>2060799</v>
      </c>
      <c r="B125" s="16">
        <v>80</v>
      </c>
      <c r="D125">
        <f t="shared" si="2"/>
        <v>80</v>
      </c>
      <c r="F125">
        <f t="shared" si="3"/>
        <v>2060799</v>
      </c>
    </row>
    <row r="126" spans="1:6">
      <c r="A126" s="15">
        <v>2060999</v>
      </c>
      <c r="B126" s="16">
        <v>2000</v>
      </c>
      <c r="D126">
        <f t="shared" si="2"/>
        <v>2000</v>
      </c>
      <c r="F126">
        <f t="shared" si="3"/>
        <v>2060999</v>
      </c>
    </row>
    <row r="127" spans="1:6">
      <c r="A127" s="15">
        <v>2069999</v>
      </c>
      <c r="B127" s="16">
        <v>21572</v>
      </c>
      <c r="C127">
        <v>30000</v>
      </c>
      <c r="D127">
        <f t="shared" si="2"/>
        <v>51572</v>
      </c>
      <c r="F127">
        <f t="shared" si="3"/>
        <v>2069999</v>
      </c>
    </row>
    <row r="128" spans="1:6">
      <c r="A128" s="15">
        <v>2070101</v>
      </c>
      <c r="B128" s="16">
        <v>1780.99</v>
      </c>
      <c r="D128">
        <f t="shared" si="2"/>
        <v>1780.99</v>
      </c>
      <c r="F128">
        <f t="shared" si="3"/>
        <v>2070101</v>
      </c>
    </row>
    <row r="129" spans="1:6">
      <c r="A129" s="15">
        <v>2070104</v>
      </c>
      <c r="B129" s="16">
        <v>907.29</v>
      </c>
      <c r="D129">
        <f t="shared" ref="D129:D192" si="4">B129+C129</f>
        <v>907.29</v>
      </c>
      <c r="F129">
        <f t="shared" si="3"/>
        <v>2070104</v>
      </c>
    </row>
    <row r="130" spans="1:6">
      <c r="A130" s="15">
        <v>2070105</v>
      </c>
      <c r="B130" s="16">
        <v>127.23</v>
      </c>
      <c r="D130">
        <f t="shared" si="4"/>
        <v>127.23</v>
      </c>
      <c r="F130">
        <f t="shared" ref="F130:F193" si="5">VLOOKUP(A130,$A$290:$A$568,1,FALSE)</f>
        <v>2070105</v>
      </c>
    </row>
    <row r="131" spans="1:6">
      <c r="A131" s="15">
        <v>2070107</v>
      </c>
      <c r="B131" s="16">
        <v>1868.12</v>
      </c>
      <c r="D131">
        <f t="shared" si="4"/>
        <v>1868.12</v>
      </c>
      <c r="F131">
        <f t="shared" si="5"/>
        <v>2070107</v>
      </c>
    </row>
    <row r="132" spans="1:6">
      <c r="A132" s="15">
        <v>2070108</v>
      </c>
      <c r="B132" s="16">
        <v>47.2</v>
      </c>
      <c r="D132">
        <f t="shared" si="4"/>
        <v>47.2</v>
      </c>
      <c r="F132">
        <f t="shared" si="5"/>
        <v>2070108</v>
      </c>
    </row>
    <row r="133" spans="1:6">
      <c r="A133" s="15">
        <v>2070109</v>
      </c>
      <c r="B133" s="16">
        <v>632.68</v>
      </c>
      <c r="D133">
        <f t="shared" si="4"/>
        <v>632.68</v>
      </c>
      <c r="F133">
        <f t="shared" si="5"/>
        <v>2070109</v>
      </c>
    </row>
    <row r="134" spans="1:6">
      <c r="A134" s="15">
        <v>2070111</v>
      </c>
      <c r="B134" s="16">
        <v>247.44</v>
      </c>
      <c r="D134">
        <f t="shared" si="4"/>
        <v>247.44</v>
      </c>
      <c r="F134">
        <f t="shared" si="5"/>
        <v>2070111</v>
      </c>
    </row>
    <row r="135" spans="1:6">
      <c r="A135" s="15">
        <v>2070112</v>
      </c>
      <c r="B135" s="16">
        <v>15.2</v>
      </c>
      <c r="D135">
        <f t="shared" si="4"/>
        <v>15.2</v>
      </c>
      <c r="F135">
        <f t="shared" si="5"/>
        <v>2070112</v>
      </c>
    </row>
    <row r="136" spans="1:6">
      <c r="A136" s="15">
        <v>2070199</v>
      </c>
      <c r="B136" s="16">
        <v>26817.97</v>
      </c>
      <c r="C136" s="17">
        <v>20000</v>
      </c>
      <c r="D136">
        <f t="shared" si="4"/>
        <v>46817.97</v>
      </c>
      <c r="F136">
        <f t="shared" si="5"/>
        <v>2070199</v>
      </c>
    </row>
    <row r="137" spans="1:6">
      <c r="A137" s="15">
        <v>2070204</v>
      </c>
      <c r="B137" s="16">
        <v>235.76</v>
      </c>
      <c r="D137">
        <f t="shared" si="4"/>
        <v>235.76</v>
      </c>
      <c r="F137">
        <f t="shared" si="5"/>
        <v>2070204</v>
      </c>
    </row>
    <row r="138" spans="1:6">
      <c r="A138" s="15">
        <v>2070205</v>
      </c>
      <c r="B138" s="16">
        <v>605.27</v>
      </c>
      <c r="D138">
        <f t="shared" si="4"/>
        <v>605.27</v>
      </c>
      <c r="F138">
        <f t="shared" si="5"/>
        <v>2070205</v>
      </c>
    </row>
    <row r="139" spans="1:6">
      <c r="A139" s="15">
        <v>2070307</v>
      </c>
      <c r="B139" s="16">
        <v>909.26</v>
      </c>
      <c r="D139">
        <f t="shared" si="4"/>
        <v>909.26</v>
      </c>
      <c r="F139">
        <f t="shared" si="5"/>
        <v>2070307</v>
      </c>
    </row>
    <row r="140" spans="1:6">
      <c r="A140" s="15">
        <v>2070308</v>
      </c>
      <c r="B140" s="16">
        <v>314.1</v>
      </c>
      <c r="D140">
        <f t="shared" si="4"/>
        <v>314.1</v>
      </c>
      <c r="F140">
        <f t="shared" si="5"/>
        <v>2070308</v>
      </c>
    </row>
    <row r="141" spans="1:6">
      <c r="A141" s="15">
        <v>2070399</v>
      </c>
      <c r="B141" s="16">
        <v>98.99</v>
      </c>
      <c r="D141">
        <f t="shared" si="4"/>
        <v>98.99</v>
      </c>
      <c r="F141">
        <f t="shared" si="5"/>
        <v>2070399</v>
      </c>
    </row>
    <row r="142" spans="1:6">
      <c r="A142" s="15">
        <v>2070605</v>
      </c>
      <c r="B142" s="16">
        <v>1245.12</v>
      </c>
      <c r="D142">
        <f t="shared" si="4"/>
        <v>1245.12</v>
      </c>
      <c r="F142">
        <f t="shared" si="5"/>
        <v>2070605</v>
      </c>
    </row>
    <row r="143" spans="1:6">
      <c r="A143" s="15">
        <v>2070801</v>
      </c>
      <c r="B143" s="16">
        <v>127.96</v>
      </c>
      <c r="D143">
        <f t="shared" si="4"/>
        <v>127.96</v>
      </c>
      <c r="F143">
        <f t="shared" si="5"/>
        <v>2070801</v>
      </c>
    </row>
    <row r="144" spans="1:6">
      <c r="A144" s="15">
        <v>2070808</v>
      </c>
      <c r="B144" s="16">
        <v>4091.39</v>
      </c>
      <c r="D144">
        <f t="shared" si="4"/>
        <v>4091.39</v>
      </c>
      <c r="F144">
        <f t="shared" si="5"/>
        <v>2070808</v>
      </c>
    </row>
    <row r="145" spans="1:6">
      <c r="A145" s="15">
        <v>2070899</v>
      </c>
      <c r="B145" s="16">
        <v>93.02</v>
      </c>
      <c r="D145">
        <f t="shared" si="4"/>
        <v>93.02</v>
      </c>
      <c r="F145">
        <f t="shared" si="5"/>
        <v>2070899</v>
      </c>
    </row>
    <row r="146" spans="1:6">
      <c r="A146" s="15">
        <v>2079999</v>
      </c>
      <c r="B146" s="16">
        <v>202.4</v>
      </c>
      <c r="D146">
        <f t="shared" si="4"/>
        <v>202.4</v>
      </c>
      <c r="F146">
        <f t="shared" si="5"/>
        <v>2079999</v>
      </c>
    </row>
    <row r="147" spans="1:6">
      <c r="A147" s="15">
        <v>2080101</v>
      </c>
      <c r="B147" s="16">
        <v>2507.2</v>
      </c>
      <c r="D147">
        <f t="shared" si="4"/>
        <v>2507.2</v>
      </c>
      <c r="F147">
        <f t="shared" si="5"/>
        <v>2080101</v>
      </c>
    </row>
    <row r="148" spans="1:6">
      <c r="A148" s="15">
        <v>2080102</v>
      </c>
      <c r="B148" s="16">
        <v>102.05</v>
      </c>
      <c r="D148">
        <f t="shared" si="4"/>
        <v>102.05</v>
      </c>
      <c r="F148">
        <f t="shared" si="5"/>
        <v>2080102</v>
      </c>
    </row>
    <row r="149" spans="1:6">
      <c r="A149" s="15">
        <v>2080106</v>
      </c>
      <c r="B149" s="16">
        <v>623.93</v>
      </c>
      <c r="D149">
        <f t="shared" si="4"/>
        <v>623.93</v>
      </c>
      <c r="F149">
        <f t="shared" si="5"/>
        <v>2080106</v>
      </c>
    </row>
    <row r="150" spans="1:6">
      <c r="A150" s="15">
        <v>2080109</v>
      </c>
      <c r="B150" s="16">
        <v>1298.97</v>
      </c>
      <c r="D150">
        <f t="shared" si="4"/>
        <v>1298.97</v>
      </c>
      <c r="F150">
        <f t="shared" si="5"/>
        <v>2080109</v>
      </c>
    </row>
    <row r="151" spans="1:6">
      <c r="A151" s="15">
        <v>2080110</v>
      </c>
      <c r="B151" s="16">
        <v>304.91</v>
      </c>
      <c r="D151">
        <f t="shared" si="4"/>
        <v>304.91</v>
      </c>
      <c r="F151">
        <f t="shared" si="5"/>
        <v>2080110</v>
      </c>
    </row>
    <row r="152" spans="1:6">
      <c r="A152" s="15">
        <v>2080113</v>
      </c>
      <c r="B152" s="16">
        <v>6.84</v>
      </c>
      <c r="D152">
        <f t="shared" si="4"/>
        <v>6.84</v>
      </c>
      <c r="F152">
        <f t="shared" si="5"/>
        <v>2080113</v>
      </c>
    </row>
    <row r="153" spans="1:6">
      <c r="A153" s="15">
        <v>2080199</v>
      </c>
      <c r="B153" s="16">
        <v>5799.16</v>
      </c>
      <c r="C153" s="17">
        <v>36619</v>
      </c>
      <c r="D153">
        <f t="shared" si="4"/>
        <v>42418.16</v>
      </c>
      <c r="F153">
        <f t="shared" si="5"/>
        <v>2080199</v>
      </c>
    </row>
    <row r="154" spans="1:6">
      <c r="A154" s="15">
        <v>2080201</v>
      </c>
      <c r="B154" s="16">
        <v>1342.77</v>
      </c>
      <c r="D154">
        <f t="shared" si="4"/>
        <v>1342.77</v>
      </c>
      <c r="F154">
        <f t="shared" si="5"/>
        <v>2080201</v>
      </c>
    </row>
    <row r="155" spans="1:6">
      <c r="A155" s="15">
        <v>2080202</v>
      </c>
      <c r="B155" s="16">
        <v>307.51</v>
      </c>
      <c r="D155">
        <f t="shared" si="4"/>
        <v>307.51</v>
      </c>
      <c r="F155">
        <f t="shared" si="5"/>
        <v>2080202</v>
      </c>
    </row>
    <row r="156" spans="1:6">
      <c r="A156" s="15">
        <v>2080299</v>
      </c>
      <c r="B156" s="16">
        <v>140.98</v>
      </c>
      <c r="D156">
        <f t="shared" si="4"/>
        <v>140.98</v>
      </c>
      <c r="F156">
        <f t="shared" si="5"/>
        <v>2080299</v>
      </c>
    </row>
    <row r="157" spans="1:6">
      <c r="A157" s="15">
        <v>2080505</v>
      </c>
      <c r="B157" s="16">
        <v>35111.796142</v>
      </c>
      <c r="D157">
        <f t="shared" si="4"/>
        <v>35111.796142</v>
      </c>
      <c r="F157">
        <f t="shared" si="5"/>
        <v>2080505</v>
      </c>
    </row>
    <row r="158" spans="1:6">
      <c r="A158" s="15">
        <v>2080506</v>
      </c>
      <c r="B158" s="16">
        <v>15996.918071</v>
      </c>
      <c r="D158">
        <f t="shared" si="4"/>
        <v>15996.918071</v>
      </c>
      <c r="F158">
        <f t="shared" si="5"/>
        <v>2080506</v>
      </c>
    </row>
    <row r="159" spans="1:6">
      <c r="A159" s="15">
        <v>2080507</v>
      </c>
      <c r="B159" s="16">
        <v>35500</v>
      </c>
      <c r="D159">
        <f t="shared" si="4"/>
        <v>35500</v>
      </c>
      <c r="F159">
        <f t="shared" si="5"/>
        <v>2080507</v>
      </c>
    </row>
    <row r="160" spans="1:6">
      <c r="A160" s="15">
        <v>2080599</v>
      </c>
      <c r="B160" s="16">
        <v>1008</v>
      </c>
      <c r="D160">
        <f t="shared" si="4"/>
        <v>1008</v>
      </c>
      <c r="F160">
        <f t="shared" si="5"/>
        <v>2080599</v>
      </c>
    </row>
    <row r="161" spans="1:6">
      <c r="A161" s="15">
        <v>2080799</v>
      </c>
      <c r="B161" s="16">
        <v>1250</v>
      </c>
      <c r="D161">
        <f t="shared" si="4"/>
        <v>1250</v>
      </c>
      <c r="F161">
        <f t="shared" si="5"/>
        <v>2080799</v>
      </c>
    </row>
    <row r="162" spans="1:6">
      <c r="A162" s="15">
        <v>2080899</v>
      </c>
      <c r="B162" s="16">
        <v>4266</v>
      </c>
      <c r="D162">
        <f t="shared" si="4"/>
        <v>4266</v>
      </c>
      <c r="F162">
        <f t="shared" si="5"/>
        <v>2080899</v>
      </c>
    </row>
    <row r="163" spans="1:6">
      <c r="A163" s="15">
        <v>2080902</v>
      </c>
      <c r="B163" s="16">
        <v>359.1</v>
      </c>
      <c r="D163">
        <f t="shared" si="4"/>
        <v>359.1</v>
      </c>
      <c r="F163">
        <f t="shared" si="5"/>
        <v>2080902</v>
      </c>
    </row>
    <row r="164" spans="1:6">
      <c r="A164" s="15">
        <v>2080903</v>
      </c>
      <c r="B164" s="16">
        <v>801.4</v>
      </c>
      <c r="D164">
        <f t="shared" si="4"/>
        <v>801.4</v>
      </c>
      <c r="F164">
        <f t="shared" si="5"/>
        <v>2080903</v>
      </c>
    </row>
    <row r="165" spans="1:6">
      <c r="A165" s="15">
        <v>2080999</v>
      </c>
      <c r="B165" s="16">
        <v>4726</v>
      </c>
      <c r="D165">
        <f t="shared" si="4"/>
        <v>4726</v>
      </c>
      <c r="F165">
        <f t="shared" si="5"/>
        <v>2080999</v>
      </c>
    </row>
    <row r="166" spans="1:6">
      <c r="A166" s="15">
        <v>2081002</v>
      </c>
      <c r="B166" s="16">
        <v>24.32</v>
      </c>
      <c r="D166">
        <f t="shared" si="4"/>
        <v>24.32</v>
      </c>
      <c r="F166">
        <f t="shared" si="5"/>
        <v>2081002</v>
      </c>
    </row>
    <row r="167" spans="1:6">
      <c r="A167" s="15">
        <v>2081004</v>
      </c>
      <c r="B167" s="16">
        <v>917.89</v>
      </c>
      <c r="D167">
        <f t="shared" si="4"/>
        <v>917.89</v>
      </c>
      <c r="F167">
        <f t="shared" si="5"/>
        <v>2081004</v>
      </c>
    </row>
    <row r="168" spans="1:6">
      <c r="A168" s="15">
        <v>2081005</v>
      </c>
      <c r="B168" s="16">
        <v>1767.68</v>
      </c>
      <c r="D168">
        <f t="shared" si="4"/>
        <v>1767.68</v>
      </c>
      <c r="F168">
        <f t="shared" si="5"/>
        <v>2081005</v>
      </c>
    </row>
    <row r="169" spans="1:6">
      <c r="A169" s="15">
        <v>2081101</v>
      </c>
      <c r="B169" s="16">
        <v>580.8</v>
      </c>
      <c r="D169">
        <f t="shared" si="4"/>
        <v>580.8</v>
      </c>
      <c r="F169">
        <f t="shared" si="5"/>
        <v>2081101</v>
      </c>
    </row>
    <row r="170" spans="1:6">
      <c r="A170" s="15">
        <v>2081104</v>
      </c>
      <c r="B170" s="16">
        <v>43.78</v>
      </c>
      <c r="D170">
        <f t="shared" si="4"/>
        <v>43.78</v>
      </c>
      <c r="F170">
        <f t="shared" si="5"/>
        <v>2081104</v>
      </c>
    </row>
    <row r="171" spans="1:6">
      <c r="A171" s="15">
        <v>2081107</v>
      </c>
      <c r="B171" s="16">
        <v>270</v>
      </c>
      <c r="D171">
        <f t="shared" si="4"/>
        <v>270</v>
      </c>
      <c r="F171">
        <f t="shared" si="5"/>
        <v>2081107</v>
      </c>
    </row>
    <row r="172" spans="1:6">
      <c r="A172" s="15">
        <v>2081199</v>
      </c>
      <c r="B172" s="16">
        <v>1768</v>
      </c>
      <c r="D172">
        <f t="shared" si="4"/>
        <v>1768</v>
      </c>
      <c r="F172">
        <f t="shared" si="5"/>
        <v>2081199</v>
      </c>
    </row>
    <row r="173" spans="1:6">
      <c r="A173" s="15">
        <v>2081901</v>
      </c>
      <c r="B173" s="16">
        <v>4350</v>
      </c>
      <c r="D173">
        <f t="shared" si="4"/>
        <v>4350</v>
      </c>
      <c r="F173">
        <f t="shared" si="5"/>
        <v>2081901</v>
      </c>
    </row>
    <row r="174" spans="1:6">
      <c r="A174" s="15">
        <v>2082002</v>
      </c>
      <c r="B174" s="16">
        <v>479.6</v>
      </c>
      <c r="D174">
        <f t="shared" si="4"/>
        <v>479.6</v>
      </c>
      <c r="F174">
        <f t="shared" si="5"/>
        <v>2082002</v>
      </c>
    </row>
    <row r="175" spans="1:6">
      <c r="A175" s="15">
        <v>2082699</v>
      </c>
      <c r="B175" s="16">
        <v>300</v>
      </c>
      <c r="D175">
        <f t="shared" si="4"/>
        <v>300</v>
      </c>
      <c r="F175">
        <f t="shared" si="5"/>
        <v>2082699</v>
      </c>
    </row>
    <row r="176" spans="1:6">
      <c r="A176" s="15">
        <v>2082702</v>
      </c>
      <c r="B176" s="16">
        <v>21.16</v>
      </c>
      <c r="D176">
        <f t="shared" si="4"/>
        <v>21.16</v>
      </c>
      <c r="F176">
        <f t="shared" si="5"/>
        <v>2082702</v>
      </c>
    </row>
    <row r="177" spans="1:6">
      <c r="A177" s="15">
        <v>2082799</v>
      </c>
      <c r="B177" s="16">
        <v>4280</v>
      </c>
      <c r="D177">
        <f t="shared" si="4"/>
        <v>4280</v>
      </c>
      <c r="F177">
        <f t="shared" si="5"/>
        <v>2082799</v>
      </c>
    </row>
    <row r="178" spans="1:6">
      <c r="A178" s="15">
        <v>2082801</v>
      </c>
      <c r="B178" s="16">
        <v>826.2</v>
      </c>
      <c r="D178">
        <f t="shared" si="4"/>
        <v>826.2</v>
      </c>
      <c r="F178">
        <f t="shared" si="5"/>
        <v>2082801</v>
      </c>
    </row>
    <row r="179" spans="1:6">
      <c r="A179" s="15">
        <v>2082805</v>
      </c>
      <c r="B179" s="16">
        <v>434.18</v>
      </c>
      <c r="D179">
        <f t="shared" si="4"/>
        <v>434.18</v>
      </c>
      <c r="F179">
        <f t="shared" si="5"/>
        <v>2082805</v>
      </c>
    </row>
    <row r="180" spans="1:6">
      <c r="A180" s="15">
        <v>2082899</v>
      </c>
      <c r="B180" s="16">
        <v>337.1</v>
      </c>
      <c r="D180">
        <f t="shared" si="4"/>
        <v>337.1</v>
      </c>
      <c r="F180">
        <f t="shared" si="5"/>
        <v>2082899</v>
      </c>
    </row>
    <row r="181" spans="1:6">
      <c r="A181" s="15">
        <v>2089999</v>
      </c>
      <c r="B181" s="16">
        <v>2085.86</v>
      </c>
      <c r="D181">
        <f t="shared" si="4"/>
        <v>2085.86</v>
      </c>
      <c r="F181">
        <f t="shared" si="5"/>
        <v>2089999</v>
      </c>
    </row>
    <row r="182" spans="1:6">
      <c r="A182" s="15">
        <v>2100101</v>
      </c>
      <c r="B182" s="16">
        <v>1955.63</v>
      </c>
      <c r="D182">
        <f t="shared" si="4"/>
        <v>1955.63</v>
      </c>
      <c r="F182">
        <f t="shared" si="5"/>
        <v>2100101</v>
      </c>
    </row>
    <row r="183" spans="1:6">
      <c r="A183" s="15">
        <v>2100199</v>
      </c>
      <c r="B183" s="16">
        <v>517.52</v>
      </c>
      <c r="D183">
        <f t="shared" si="4"/>
        <v>517.52</v>
      </c>
      <c r="F183">
        <f t="shared" si="5"/>
        <v>2100199</v>
      </c>
    </row>
    <row r="184" spans="1:6">
      <c r="A184" s="15">
        <v>2100201</v>
      </c>
      <c r="B184" s="16">
        <v>4414.21</v>
      </c>
      <c r="D184">
        <f t="shared" si="4"/>
        <v>4414.21</v>
      </c>
      <c r="F184">
        <f t="shared" si="5"/>
        <v>2100201</v>
      </c>
    </row>
    <row r="185" spans="1:6">
      <c r="A185" s="15">
        <v>2100202</v>
      </c>
      <c r="B185" s="16">
        <v>816.62</v>
      </c>
      <c r="D185">
        <f t="shared" si="4"/>
        <v>816.62</v>
      </c>
      <c r="F185">
        <f t="shared" si="5"/>
        <v>2100202</v>
      </c>
    </row>
    <row r="186" spans="1:6">
      <c r="A186" s="15">
        <v>2100203</v>
      </c>
      <c r="B186" s="16">
        <v>2485.41</v>
      </c>
      <c r="D186">
        <f t="shared" si="4"/>
        <v>2485.41</v>
      </c>
      <c r="F186">
        <f t="shared" si="5"/>
        <v>2100203</v>
      </c>
    </row>
    <row r="187" spans="1:6">
      <c r="A187" s="15">
        <v>2100205</v>
      </c>
      <c r="B187" s="16">
        <v>2187.97</v>
      </c>
      <c r="D187">
        <f t="shared" si="4"/>
        <v>2187.97</v>
      </c>
      <c r="F187">
        <f t="shared" si="5"/>
        <v>2100205</v>
      </c>
    </row>
    <row r="188" spans="1:6">
      <c r="A188" s="15">
        <v>2100401</v>
      </c>
      <c r="B188" s="16">
        <v>2724.67</v>
      </c>
      <c r="D188">
        <f t="shared" si="4"/>
        <v>2724.67</v>
      </c>
      <c r="F188">
        <f t="shared" si="5"/>
        <v>2100401</v>
      </c>
    </row>
    <row r="189" spans="1:6">
      <c r="A189" s="15">
        <v>2100402</v>
      </c>
      <c r="B189" s="16">
        <v>406.44</v>
      </c>
      <c r="D189">
        <f t="shared" si="4"/>
        <v>406.44</v>
      </c>
      <c r="F189">
        <f t="shared" si="5"/>
        <v>2100402</v>
      </c>
    </row>
    <row r="190" spans="1:6">
      <c r="A190" s="15">
        <v>2100403</v>
      </c>
      <c r="B190" s="16">
        <v>1194.56</v>
      </c>
      <c r="D190">
        <f t="shared" si="4"/>
        <v>1194.56</v>
      </c>
      <c r="F190">
        <f t="shared" si="5"/>
        <v>2100403</v>
      </c>
    </row>
    <row r="191" spans="1:6">
      <c r="A191" s="15">
        <v>2100406</v>
      </c>
      <c r="B191" s="16">
        <v>4490.38</v>
      </c>
      <c r="D191">
        <f t="shared" si="4"/>
        <v>4490.38</v>
      </c>
      <c r="F191">
        <f t="shared" si="5"/>
        <v>2100406</v>
      </c>
    </row>
    <row r="192" spans="1:6">
      <c r="A192" s="15">
        <v>2100408</v>
      </c>
      <c r="B192" s="16">
        <v>2000</v>
      </c>
      <c r="D192">
        <f t="shared" si="4"/>
        <v>2000</v>
      </c>
      <c r="F192">
        <f t="shared" si="5"/>
        <v>2100408</v>
      </c>
    </row>
    <row r="193" spans="1:6">
      <c r="A193" s="15">
        <v>2100409</v>
      </c>
      <c r="B193" s="16">
        <v>419.6</v>
      </c>
      <c r="D193">
        <f t="shared" ref="D193:D256" si="6">B193+C193</f>
        <v>419.6</v>
      </c>
      <c r="F193">
        <f t="shared" si="5"/>
        <v>2100409</v>
      </c>
    </row>
    <row r="194" spans="1:6">
      <c r="A194" s="15">
        <v>2100410</v>
      </c>
      <c r="B194" s="16">
        <v>1000</v>
      </c>
      <c r="D194">
        <f t="shared" si="6"/>
        <v>1000</v>
      </c>
      <c r="F194">
        <f t="shared" ref="F194:F257" si="7">VLOOKUP(A194,$A$290:$A$568,1,FALSE)</f>
        <v>2100410</v>
      </c>
    </row>
    <row r="195" spans="1:6">
      <c r="A195" s="15">
        <v>2100499</v>
      </c>
      <c r="B195" s="16">
        <v>447.6</v>
      </c>
      <c r="D195">
        <f t="shared" si="6"/>
        <v>447.6</v>
      </c>
      <c r="F195">
        <f t="shared" si="7"/>
        <v>2100499</v>
      </c>
    </row>
    <row r="196" spans="1:6">
      <c r="A196" s="15">
        <v>2100717</v>
      </c>
      <c r="B196" s="16">
        <v>1112</v>
      </c>
      <c r="D196">
        <f t="shared" si="6"/>
        <v>1112</v>
      </c>
      <c r="F196">
        <f t="shared" si="7"/>
        <v>2100717</v>
      </c>
    </row>
    <row r="197" spans="1:6">
      <c r="A197" s="15">
        <v>2100799</v>
      </c>
      <c r="B197" s="16">
        <v>5003</v>
      </c>
      <c r="D197">
        <f t="shared" si="6"/>
        <v>5003</v>
      </c>
      <c r="F197">
        <f t="shared" si="7"/>
        <v>2100799</v>
      </c>
    </row>
    <row r="198" spans="1:6">
      <c r="A198" s="15">
        <v>2101101</v>
      </c>
      <c r="B198" s="16">
        <v>7858.06</v>
      </c>
      <c r="D198">
        <f t="shared" si="6"/>
        <v>7858.06</v>
      </c>
      <c r="F198">
        <f t="shared" si="7"/>
        <v>2101101</v>
      </c>
    </row>
    <row r="199" spans="1:6">
      <c r="A199" s="15">
        <v>2101102</v>
      </c>
      <c r="B199" s="16">
        <v>2772.465787</v>
      </c>
      <c r="D199">
        <f t="shared" si="6"/>
        <v>2772.465787</v>
      </c>
      <c r="F199">
        <f t="shared" si="7"/>
        <v>2101102</v>
      </c>
    </row>
    <row r="200" spans="1:6">
      <c r="A200" s="15">
        <v>2101103</v>
      </c>
      <c r="B200" s="16">
        <v>544.11</v>
      </c>
      <c r="D200">
        <f t="shared" si="6"/>
        <v>544.11</v>
      </c>
      <c r="F200">
        <f t="shared" si="7"/>
        <v>2101103</v>
      </c>
    </row>
    <row r="201" spans="1:6">
      <c r="A201" s="15">
        <v>2101199</v>
      </c>
      <c r="B201" s="16">
        <v>13388.77</v>
      </c>
      <c r="C201" s="17">
        <v>15000</v>
      </c>
      <c r="D201">
        <f t="shared" si="6"/>
        <v>28388.77</v>
      </c>
      <c r="F201">
        <f t="shared" si="7"/>
        <v>2101199</v>
      </c>
    </row>
    <row r="202" spans="1:6">
      <c r="A202" s="15">
        <v>2101201</v>
      </c>
      <c r="B202" s="16">
        <v>7000</v>
      </c>
      <c r="D202">
        <f t="shared" si="6"/>
        <v>7000</v>
      </c>
      <c r="F202">
        <f t="shared" si="7"/>
        <v>2101201</v>
      </c>
    </row>
    <row r="203" spans="1:6">
      <c r="A203" s="15">
        <v>2101501</v>
      </c>
      <c r="B203" s="16">
        <v>834.54</v>
      </c>
      <c r="D203">
        <f t="shared" si="6"/>
        <v>834.54</v>
      </c>
      <c r="F203" t="e">
        <f t="shared" si="7"/>
        <v>#N/A</v>
      </c>
    </row>
    <row r="204" spans="1:6">
      <c r="A204" s="15">
        <v>2101502</v>
      </c>
      <c r="B204" s="16">
        <v>594.03</v>
      </c>
      <c r="D204">
        <f t="shared" si="6"/>
        <v>594.03</v>
      </c>
      <c r="F204" t="e">
        <f t="shared" si="7"/>
        <v>#N/A</v>
      </c>
    </row>
    <row r="205" spans="1:6">
      <c r="A205" s="15">
        <v>2101550</v>
      </c>
      <c r="B205" s="16">
        <v>95.5</v>
      </c>
      <c r="D205">
        <f t="shared" si="6"/>
        <v>95.5</v>
      </c>
      <c r="F205" t="e">
        <f t="shared" si="7"/>
        <v>#N/A</v>
      </c>
    </row>
    <row r="206" spans="1:6">
      <c r="A206" s="15">
        <v>2101599</v>
      </c>
      <c r="B206" s="16">
        <v>4</v>
      </c>
      <c r="D206">
        <f t="shared" si="6"/>
        <v>4</v>
      </c>
      <c r="F206" t="e">
        <f t="shared" si="7"/>
        <v>#N/A</v>
      </c>
    </row>
    <row r="207" spans="1:6">
      <c r="A207" s="15">
        <v>2101902</v>
      </c>
      <c r="B207" s="16">
        <v>260</v>
      </c>
      <c r="D207">
        <f t="shared" si="6"/>
        <v>260</v>
      </c>
      <c r="F207" t="e">
        <f t="shared" si="7"/>
        <v>#N/A</v>
      </c>
    </row>
    <row r="208" spans="1:6">
      <c r="A208" s="15">
        <v>2109999</v>
      </c>
      <c r="B208" s="16">
        <v>254.21</v>
      </c>
      <c r="D208">
        <f t="shared" si="6"/>
        <v>254.21</v>
      </c>
      <c r="F208" t="e">
        <f t="shared" si="7"/>
        <v>#N/A</v>
      </c>
    </row>
    <row r="209" spans="1:6">
      <c r="A209" s="15">
        <v>2110101</v>
      </c>
      <c r="B209" s="16">
        <v>11936.89</v>
      </c>
      <c r="D209">
        <f t="shared" si="6"/>
        <v>11936.89</v>
      </c>
      <c r="F209" t="e">
        <f t="shared" si="7"/>
        <v>#N/A</v>
      </c>
    </row>
    <row r="210" spans="1:6">
      <c r="A210" s="15">
        <v>2110102</v>
      </c>
      <c r="B210" s="16">
        <v>838.37</v>
      </c>
      <c r="D210">
        <f t="shared" si="6"/>
        <v>838.37</v>
      </c>
      <c r="F210" t="e">
        <f t="shared" si="7"/>
        <v>#N/A</v>
      </c>
    </row>
    <row r="211" spans="1:6">
      <c r="A211" s="15">
        <v>2110203</v>
      </c>
      <c r="B211" s="16">
        <v>99.7</v>
      </c>
      <c r="D211">
        <f t="shared" si="6"/>
        <v>99.7</v>
      </c>
      <c r="F211" t="e">
        <f t="shared" si="7"/>
        <v>#N/A</v>
      </c>
    </row>
    <row r="212" spans="1:6">
      <c r="A212" s="15">
        <v>2111101</v>
      </c>
      <c r="B212" s="16">
        <v>16.8</v>
      </c>
      <c r="D212">
        <f t="shared" si="6"/>
        <v>16.8</v>
      </c>
      <c r="F212" t="e">
        <f t="shared" si="7"/>
        <v>#N/A</v>
      </c>
    </row>
    <row r="213" spans="1:6">
      <c r="A213" s="15">
        <v>2111450</v>
      </c>
      <c r="B213" s="16">
        <v>104.59</v>
      </c>
      <c r="D213">
        <f t="shared" si="6"/>
        <v>104.59</v>
      </c>
      <c r="F213" t="e">
        <f t="shared" si="7"/>
        <v>#N/A</v>
      </c>
    </row>
    <row r="214" spans="1:6">
      <c r="A214" s="15">
        <v>2111499</v>
      </c>
      <c r="B214" s="16">
        <v>7.6</v>
      </c>
      <c r="C214" s="17">
        <v>2000</v>
      </c>
      <c r="D214">
        <f t="shared" si="6"/>
        <v>2007.6</v>
      </c>
      <c r="F214" t="e">
        <f t="shared" si="7"/>
        <v>#N/A</v>
      </c>
    </row>
    <row r="215" spans="1:6">
      <c r="A215" s="15">
        <v>2120101</v>
      </c>
      <c r="B215" s="16">
        <v>3467.35</v>
      </c>
      <c r="D215">
        <f t="shared" si="6"/>
        <v>3467.35</v>
      </c>
      <c r="F215" t="e">
        <f t="shared" si="7"/>
        <v>#N/A</v>
      </c>
    </row>
    <row r="216" spans="1:6">
      <c r="A216" s="15">
        <v>2120102</v>
      </c>
      <c r="B216" s="16">
        <v>22.8</v>
      </c>
      <c r="D216">
        <f t="shared" si="6"/>
        <v>22.8</v>
      </c>
      <c r="F216" t="e">
        <f t="shared" si="7"/>
        <v>#N/A</v>
      </c>
    </row>
    <row r="217" spans="1:6">
      <c r="A217" s="15">
        <v>2120104</v>
      </c>
      <c r="B217" s="16">
        <v>651.2</v>
      </c>
      <c r="D217">
        <f t="shared" si="6"/>
        <v>651.2</v>
      </c>
      <c r="F217" t="e">
        <f t="shared" si="7"/>
        <v>#N/A</v>
      </c>
    </row>
    <row r="218" spans="1:6">
      <c r="A218" s="15">
        <v>2120199</v>
      </c>
      <c r="B218" s="16">
        <v>10436.35</v>
      </c>
      <c r="D218">
        <f t="shared" si="6"/>
        <v>10436.35</v>
      </c>
      <c r="F218" t="e">
        <f t="shared" si="7"/>
        <v>#N/A</v>
      </c>
    </row>
    <row r="219" spans="1:6">
      <c r="A219" s="15">
        <v>2120399</v>
      </c>
      <c r="B219" s="16">
        <v>57801.96</v>
      </c>
      <c r="C219" s="17">
        <v>60000</v>
      </c>
      <c r="D219">
        <f t="shared" si="6"/>
        <v>117801.96</v>
      </c>
      <c r="F219" t="e">
        <f t="shared" si="7"/>
        <v>#N/A</v>
      </c>
    </row>
    <row r="220" spans="1:6">
      <c r="A220" s="15">
        <v>2120501</v>
      </c>
      <c r="B220" s="16">
        <v>7973.65</v>
      </c>
      <c r="D220">
        <f t="shared" si="6"/>
        <v>7973.65</v>
      </c>
      <c r="F220" t="e">
        <f t="shared" si="7"/>
        <v>#N/A</v>
      </c>
    </row>
    <row r="221" spans="1:6">
      <c r="A221" s="15">
        <v>2120601</v>
      </c>
      <c r="B221" s="16">
        <v>1600.44</v>
      </c>
      <c r="D221">
        <f t="shared" si="6"/>
        <v>1600.44</v>
      </c>
      <c r="F221" t="e">
        <f t="shared" si="7"/>
        <v>#N/A</v>
      </c>
    </row>
    <row r="222" spans="1:6">
      <c r="A222" s="15">
        <v>2129999</v>
      </c>
      <c r="B222" s="16">
        <v>302.87</v>
      </c>
      <c r="D222">
        <f t="shared" si="6"/>
        <v>302.87</v>
      </c>
      <c r="F222" t="e">
        <f t="shared" si="7"/>
        <v>#N/A</v>
      </c>
    </row>
    <row r="223" spans="1:6">
      <c r="A223" s="15">
        <v>2130101</v>
      </c>
      <c r="B223" s="16">
        <v>2585.67</v>
      </c>
      <c r="D223">
        <f t="shared" si="6"/>
        <v>2585.67</v>
      </c>
      <c r="F223" t="e">
        <f t="shared" si="7"/>
        <v>#N/A</v>
      </c>
    </row>
    <row r="224" spans="1:6">
      <c r="A224" s="15">
        <v>2130102</v>
      </c>
      <c r="B224" s="16">
        <v>59.47</v>
      </c>
      <c r="D224">
        <f t="shared" si="6"/>
        <v>59.47</v>
      </c>
      <c r="F224" t="e">
        <f t="shared" si="7"/>
        <v>#N/A</v>
      </c>
    </row>
    <row r="225" spans="1:6">
      <c r="A225" s="15">
        <v>2130104</v>
      </c>
      <c r="B225" s="16">
        <v>4800.78</v>
      </c>
      <c r="D225">
        <f t="shared" si="6"/>
        <v>4800.78</v>
      </c>
      <c r="F225" t="e">
        <f t="shared" si="7"/>
        <v>#N/A</v>
      </c>
    </row>
    <row r="226" spans="1:6">
      <c r="A226" s="15">
        <v>2130124</v>
      </c>
      <c r="B226" s="16">
        <v>480</v>
      </c>
      <c r="D226">
        <f t="shared" si="6"/>
        <v>480</v>
      </c>
      <c r="F226" t="e">
        <f t="shared" si="7"/>
        <v>#N/A</v>
      </c>
    </row>
    <row r="227" spans="1:6">
      <c r="A227" s="15">
        <v>2130199</v>
      </c>
      <c r="B227" s="16">
        <v>23792.66</v>
      </c>
      <c r="C227" s="17">
        <v>10000</v>
      </c>
      <c r="D227">
        <f t="shared" si="6"/>
        <v>33792.66</v>
      </c>
      <c r="F227" t="e">
        <f t="shared" si="7"/>
        <v>#N/A</v>
      </c>
    </row>
    <row r="228" spans="1:6">
      <c r="A228" s="15">
        <v>2130201</v>
      </c>
      <c r="B228" s="16">
        <v>1468.99</v>
      </c>
      <c r="D228">
        <f t="shared" si="6"/>
        <v>1468.99</v>
      </c>
      <c r="F228" t="e">
        <f t="shared" si="7"/>
        <v>#N/A</v>
      </c>
    </row>
    <row r="229" spans="1:6">
      <c r="A229" s="15">
        <v>2130202</v>
      </c>
      <c r="B229" s="16">
        <v>83.6</v>
      </c>
      <c r="D229">
        <f t="shared" si="6"/>
        <v>83.6</v>
      </c>
      <c r="F229" t="e">
        <f t="shared" si="7"/>
        <v>#N/A</v>
      </c>
    </row>
    <row r="230" spans="1:6">
      <c r="A230" s="15">
        <v>2130204</v>
      </c>
      <c r="B230" s="16">
        <v>918.17</v>
      </c>
      <c r="D230">
        <f t="shared" si="6"/>
        <v>918.17</v>
      </c>
      <c r="F230" t="e">
        <f t="shared" si="7"/>
        <v>#N/A</v>
      </c>
    </row>
    <row r="231" spans="1:6">
      <c r="A231" s="15">
        <v>2130234</v>
      </c>
      <c r="B231" s="16">
        <v>600</v>
      </c>
      <c r="D231">
        <f t="shared" si="6"/>
        <v>600</v>
      </c>
      <c r="F231" t="e">
        <f t="shared" si="7"/>
        <v>#N/A</v>
      </c>
    </row>
    <row r="232" spans="1:6">
      <c r="A232" s="15">
        <v>2130301</v>
      </c>
      <c r="B232" s="16">
        <v>1932.23</v>
      </c>
      <c r="D232">
        <f t="shared" si="6"/>
        <v>1932.23</v>
      </c>
      <c r="F232" t="e">
        <f t="shared" si="7"/>
        <v>#N/A</v>
      </c>
    </row>
    <row r="233" spans="1:6">
      <c r="A233" s="15">
        <v>2130304</v>
      </c>
      <c r="B233" s="16">
        <v>39.52</v>
      </c>
      <c r="D233">
        <f t="shared" si="6"/>
        <v>39.52</v>
      </c>
      <c r="F233" t="e">
        <f t="shared" si="7"/>
        <v>#N/A</v>
      </c>
    </row>
    <row r="234" spans="1:6">
      <c r="A234" s="15">
        <v>2130306</v>
      </c>
      <c r="B234" s="16">
        <v>47.88</v>
      </c>
      <c r="D234">
        <f t="shared" si="6"/>
        <v>47.88</v>
      </c>
      <c r="F234" t="e">
        <f t="shared" si="7"/>
        <v>#N/A</v>
      </c>
    </row>
    <row r="235" spans="1:6">
      <c r="A235" s="15">
        <v>2130313</v>
      </c>
      <c r="B235" s="16">
        <v>55.2</v>
      </c>
      <c r="D235">
        <f t="shared" si="6"/>
        <v>55.2</v>
      </c>
      <c r="F235" t="e">
        <f t="shared" si="7"/>
        <v>#N/A</v>
      </c>
    </row>
    <row r="236" spans="1:6">
      <c r="A236" s="15">
        <v>2130314</v>
      </c>
      <c r="B236" s="16">
        <v>38</v>
      </c>
      <c r="D236">
        <f t="shared" si="6"/>
        <v>38</v>
      </c>
      <c r="F236" t="e">
        <f t="shared" si="7"/>
        <v>#N/A</v>
      </c>
    </row>
    <row r="237" spans="1:6">
      <c r="A237" s="15">
        <v>2130399</v>
      </c>
      <c r="B237" s="16">
        <v>2055.3</v>
      </c>
      <c r="D237">
        <f t="shared" si="6"/>
        <v>2055.3</v>
      </c>
      <c r="F237" t="e">
        <f t="shared" si="7"/>
        <v>#N/A</v>
      </c>
    </row>
    <row r="238" spans="1:6">
      <c r="A238" s="15">
        <v>2130599</v>
      </c>
      <c r="B238" s="16">
        <v>10163</v>
      </c>
      <c r="D238">
        <f t="shared" si="6"/>
        <v>10163</v>
      </c>
      <c r="F238" t="e">
        <f t="shared" si="7"/>
        <v>#N/A</v>
      </c>
    </row>
    <row r="239" spans="1:6">
      <c r="A239" s="15">
        <v>2130804</v>
      </c>
      <c r="B239" s="16">
        <v>224</v>
      </c>
      <c r="D239">
        <f t="shared" si="6"/>
        <v>224</v>
      </c>
      <c r="F239" t="e">
        <f t="shared" si="7"/>
        <v>#N/A</v>
      </c>
    </row>
    <row r="240" spans="1:6">
      <c r="A240" s="15">
        <v>2139999</v>
      </c>
      <c r="B240" s="16">
        <v>995.2</v>
      </c>
      <c r="D240">
        <f t="shared" si="6"/>
        <v>995.2</v>
      </c>
      <c r="F240" t="e">
        <f t="shared" si="7"/>
        <v>#N/A</v>
      </c>
    </row>
    <row r="241" spans="1:6">
      <c r="A241" s="15">
        <v>2140101</v>
      </c>
      <c r="B241" s="16">
        <v>2097.96</v>
      </c>
      <c r="D241">
        <f t="shared" si="6"/>
        <v>2097.96</v>
      </c>
      <c r="F241" t="e">
        <f t="shared" si="7"/>
        <v>#N/A</v>
      </c>
    </row>
    <row r="242" spans="1:6">
      <c r="A242" s="15">
        <v>2140102</v>
      </c>
      <c r="B242" s="16">
        <v>258.9</v>
      </c>
      <c r="D242">
        <f t="shared" si="6"/>
        <v>258.9</v>
      </c>
      <c r="F242" t="e">
        <f t="shared" si="7"/>
        <v>#N/A</v>
      </c>
    </row>
    <row r="243" spans="1:6">
      <c r="A243" s="15">
        <v>2140106</v>
      </c>
      <c r="B243" s="16">
        <v>244.15</v>
      </c>
      <c r="D243">
        <f t="shared" si="6"/>
        <v>244.15</v>
      </c>
      <c r="F243" t="e">
        <f t="shared" si="7"/>
        <v>#N/A</v>
      </c>
    </row>
    <row r="244" spans="1:6">
      <c r="A244" s="15">
        <v>2140136</v>
      </c>
      <c r="B244" s="16">
        <v>1020.61</v>
      </c>
      <c r="D244">
        <f t="shared" si="6"/>
        <v>1020.61</v>
      </c>
      <c r="F244" t="e">
        <f t="shared" si="7"/>
        <v>#N/A</v>
      </c>
    </row>
    <row r="245" spans="1:6">
      <c r="A245" s="15">
        <v>2140199</v>
      </c>
      <c r="B245" s="16">
        <v>7694.19</v>
      </c>
      <c r="D245">
        <f t="shared" si="6"/>
        <v>7694.19</v>
      </c>
      <c r="F245" t="e">
        <f t="shared" si="7"/>
        <v>#N/A</v>
      </c>
    </row>
    <row r="246" spans="1:6">
      <c r="A246" s="14">
        <v>2150199</v>
      </c>
      <c r="B246">
        <v>2600</v>
      </c>
      <c r="D246">
        <f t="shared" si="6"/>
        <v>2600</v>
      </c>
      <c r="F246" t="e">
        <f t="shared" si="7"/>
        <v>#N/A</v>
      </c>
    </row>
    <row r="247" spans="1:6">
      <c r="A247" s="15">
        <v>2150201</v>
      </c>
      <c r="B247" s="16">
        <v>1788.71</v>
      </c>
      <c r="D247">
        <f t="shared" si="6"/>
        <v>1788.71</v>
      </c>
      <c r="F247" t="e">
        <f t="shared" si="7"/>
        <v>#N/A</v>
      </c>
    </row>
    <row r="248" spans="1:6">
      <c r="A248" s="15">
        <v>2150202</v>
      </c>
      <c r="B248" s="16">
        <v>14.63</v>
      </c>
      <c r="D248">
        <f t="shared" si="6"/>
        <v>14.63</v>
      </c>
      <c r="F248" t="e">
        <f t="shared" si="7"/>
        <v>#N/A</v>
      </c>
    </row>
    <row r="249" spans="1:6">
      <c r="A249" s="15">
        <v>2150299</v>
      </c>
      <c r="B249" s="16">
        <v>348</v>
      </c>
      <c r="D249">
        <f t="shared" si="6"/>
        <v>348</v>
      </c>
      <c r="F249" t="e">
        <f t="shared" si="7"/>
        <v>#N/A</v>
      </c>
    </row>
    <row r="250" spans="1:6">
      <c r="A250" s="15">
        <v>2150399</v>
      </c>
      <c r="B250" s="16">
        <v>338.04</v>
      </c>
      <c r="D250">
        <f t="shared" si="6"/>
        <v>338.04</v>
      </c>
      <c r="F250" t="e">
        <f t="shared" si="7"/>
        <v>#N/A</v>
      </c>
    </row>
    <row r="251" spans="1:6">
      <c r="A251" s="15">
        <v>2150501</v>
      </c>
      <c r="B251" s="16">
        <v>1098.36</v>
      </c>
      <c r="D251">
        <f t="shared" si="6"/>
        <v>1098.36</v>
      </c>
      <c r="F251" t="e">
        <f t="shared" si="7"/>
        <v>#N/A</v>
      </c>
    </row>
    <row r="252" spans="1:6">
      <c r="A252" s="15">
        <v>2150502</v>
      </c>
      <c r="B252" s="16">
        <v>85.5</v>
      </c>
      <c r="D252">
        <f t="shared" si="6"/>
        <v>85.5</v>
      </c>
      <c r="F252" t="e">
        <f t="shared" si="7"/>
        <v>#N/A</v>
      </c>
    </row>
    <row r="253" spans="1:6">
      <c r="A253" s="15">
        <v>2150701</v>
      </c>
      <c r="B253" s="16">
        <v>647.3</v>
      </c>
      <c r="D253">
        <f t="shared" si="6"/>
        <v>647.3</v>
      </c>
      <c r="F253" t="e">
        <f t="shared" si="7"/>
        <v>#N/A</v>
      </c>
    </row>
    <row r="254" spans="1:6">
      <c r="A254" s="15">
        <v>2150702</v>
      </c>
      <c r="B254" s="16">
        <v>194.46</v>
      </c>
      <c r="D254">
        <f t="shared" si="6"/>
        <v>194.46</v>
      </c>
      <c r="F254" t="e">
        <f t="shared" si="7"/>
        <v>#N/A</v>
      </c>
    </row>
    <row r="255" spans="1:6">
      <c r="A255" s="15">
        <v>2150899</v>
      </c>
      <c r="B255" s="16">
        <v>3313.4</v>
      </c>
      <c r="D255">
        <f t="shared" si="6"/>
        <v>3313.4</v>
      </c>
      <c r="F255" t="e">
        <f t="shared" si="7"/>
        <v>#N/A</v>
      </c>
    </row>
    <row r="256" spans="1:6">
      <c r="A256" s="15">
        <v>2159999</v>
      </c>
      <c r="B256" s="16">
        <v>11993.54</v>
      </c>
      <c r="D256">
        <f t="shared" si="6"/>
        <v>11993.54</v>
      </c>
      <c r="F256" t="e">
        <f t="shared" si="7"/>
        <v>#N/A</v>
      </c>
    </row>
    <row r="257" spans="1:6">
      <c r="A257" s="15">
        <v>2160201</v>
      </c>
      <c r="B257" s="16">
        <v>750.4</v>
      </c>
      <c r="D257">
        <f t="shared" ref="D257:D284" si="8">B257+C257</f>
        <v>750.4</v>
      </c>
      <c r="F257" t="e">
        <f t="shared" si="7"/>
        <v>#N/A</v>
      </c>
    </row>
    <row r="258" spans="1:6">
      <c r="A258" s="15">
        <v>2160202</v>
      </c>
      <c r="B258" s="16">
        <v>121.6</v>
      </c>
      <c r="D258">
        <f t="shared" si="8"/>
        <v>121.6</v>
      </c>
      <c r="F258" t="e">
        <f t="shared" ref="F258:F284" si="9">VLOOKUP(A258,$A$290:$A$568,1,FALSE)</f>
        <v>#N/A</v>
      </c>
    </row>
    <row r="259" spans="1:6">
      <c r="A259" s="15">
        <v>2160250</v>
      </c>
      <c r="B259" s="16">
        <v>220.13</v>
      </c>
      <c r="D259">
        <f t="shared" si="8"/>
        <v>220.13</v>
      </c>
      <c r="F259" t="e">
        <f t="shared" si="9"/>
        <v>#N/A</v>
      </c>
    </row>
    <row r="260" spans="1:6">
      <c r="A260" s="15">
        <v>2160299</v>
      </c>
      <c r="B260" s="16">
        <v>10</v>
      </c>
      <c r="D260">
        <f t="shared" si="8"/>
        <v>10</v>
      </c>
      <c r="F260" t="e">
        <f t="shared" si="9"/>
        <v>#N/A</v>
      </c>
    </row>
    <row r="261" spans="1:6">
      <c r="A261" s="15">
        <v>2170399</v>
      </c>
      <c r="B261" s="16">
        <v>160</v>
      </c>
      <c r="D261">
        <f t="shared" si="8"/>
        <v>160</v>
      </c>
      <c r="F261" t="e">
        <f t="shared" si="9"/>
        <v>#N/A</v>
      </c>
    </row>
    <row r="262" spans="1:6">
      <c r="A262" s="15">
        <v>2200101</v>
      </c>
      <c r="B262" s="16">
        <v>7711.57</v>
      </c>
      <c r="D262">
        <f t="shared" si="8"/>
        <v>7711.57</v>
      </c>
      <c r="F262" t="e">
        <f t="shared" si="9"/>
        <v>#N/A</v>
      </c>
    </row>
    <row r="263" spans="1:6">
      <c r="A263" s="15">
        <v>2200108</v>
      </c>
      <c r="B263" s="16">
        <v>2583.84</v>
      </c>
      <c r="D263">
        <f t="shared" si="8"/>
        <v>2583.84</v>
      </c>
      <c r="F263" t="e">
        <f t="shared" si="9"/>
        <v>#N/A</v>
      </c>
    </row>
    <row r="264" spans="1:6">
      <c r="A264" s="15">
        <v>2200114</v>
      </c>
      <c r="B264" s="16">
        <v>2163.2</v>
      </c>
      <c r="D264">
        <f t="shared" si="8"/>
        <v>2163.2</v>
      </c>
      <c r="F264" t="e">
        <f t="shared" si="9"/>
        <v>#N/A</v>
      </c>
    </row>
    <row r="265" spans="1:6">
      <c r="A265" s="15">
        <v>2200501</v>
      </c>
      <c r="B265" s="16">
        <v>600</v>
      </c>
      <c r="D265">
        <f t="shared" si="8"/>
        <v>600</v>
      </c>
      <c r="F265" t="e">
        <f t="shared" si="9"/>
        <v>#N/A</v>
      </c>
    </row>
    <row r="266" spans="1:6">
      <c r="A266" s="15">
        <v>2200502</v>
      </c>
      <c r="B266" s="16">
        <v>50</v>
      </c>
      <c r="D266">
        <f t="shared" si="8"/>
        <v>50</v>
      </c>
      <c r="F266" t="e">
        <f t="shared" si="9"/>
        <v>#N/A</v>
      </c>
    </row>
    <row r="267" spans="1:6">
      <c r="A267" s="15">
        <v>2200510</v>
      </c>
      <c r="B267" s="16">
        <v>30</v>
      </c>
      <c r="D267">
        <f t="shared" si="8"/>
        <v>30</v>
      </c>
      <c r="F267" t="e">
        <f t="shared" si="9"/>
        <v>#N/A</v>
      </c>
    </row>
    <row r="268" spans="1:6">
      <c r="A268" s="15">
        <v>2209999</v>
      </c>
      <c r="B268" s="16">
        <v>1800</v>
      </c>
      <c r="D268">
        <f t="shared" si="8"/>
        <v>1800</v>
      </c>
      <c r="F268" t="e">
        <f t="shared" si="9"/>
        <v>#N/A</v>
      </c>
    </row>
    <row r="269" spans="1:6">
      <c r="A269" s="15">
        <v>2210199</v>
      </c>
      <c r="B269" s="16">
        <v>3823.66</v>
      </c>
      <c r="C269" s="17">
        <v>10000</v>
      </c>
      <c r="D269">
        <f t="shared" si="8"/>
        <v>13823.66</v>
      </c>
      <c r="F269" t="e">
        <f t="shared" si="9"/>
        <v>#N/A</v>
      </c>
    </row>
    <row r="270" spans="1:6">
      <c r="A270" s="15">
        <v>2210201</v>
      </c>
      <c r="B270" s="16">
        <v>15911.49</v>
      </c>
      <c r="D270">
        <f t="shared" si="8"/>
        <v>15911.49</v>
      </c>
      <c r="F270" t="e">
        <f t="shared" si="9"/>
        <v>#N/A</v>
      </c>
    </row>
    <row r="271" spans="1:6">
      <c r="A271" s="15">
        <v>2210302</v>
      </c>
      <c r="B271" s="16">
        <v>3483.94</v>
      </c>
      <c r="D271">
        <f t="shared" si="8"/>
        <v>3483.94</v>
      </c>
      <c r="F271" t="e">
        <f t="shared" si="9"/>
        <v>#N/A</v>
      </c>
    </row>
    <row r="272" spans="1:6">
      <c r="A272" s="15">
        <v>2220102</v>
      </c>
      <c r="B272" s="16">
        <v>65</v>
      </c>
      <c r="D272">
        <f t="shared" si="8"/>
        <v>65</v>
      </c>
      <c r="F272" t="e">
        <f t="shared" si="9"/>
        <v>#N/A</v>
      </c>
    </row>
    <row r="273" spans="1:6">
      <c r="A273" s="15">
        <v>2220150</v>
      </c>
      <c r="B273" s="16">
        <v>384.84</v>
      </c>
      <c r="D273">
        <f t="shared" si="8"/>
        <v>384.84</v>
      </c>
      <c r="F273" t="e">
        <f t="shared" si="9"/>
        <v>#N/A</v>
      </c>
    </row>
    <row r="274" spans="1:6">
      <c r="A274" s="15">
        <v>2220503</v>
      </c>
      <c r="B274" s="16">
        <v>38.4</v>
      </c>
      <c r="D274">
        <f t="shared" si="8"/>
        <v>38.4</v>
      </c>
      <c r="F274" t="e">
        <f t="shared" si="9"/>
        <v>#N/A</v>
      </c>
    </row>
    <row r="275" spans="1:6">
      <c r="A275" s="15">
        <v>2240101</v>
      </c>
      <c r="B275" s="16">
        <v>1754.88</v>
      </c>
      <c r="D275">
        <f t="shared" si="8"/>
        <v>1754.88</v>
      </c>
      <c r="F275" t="e">
        <f t="shared" si="9"/>
        <v>#N/A</v>
      </c>
    </row>
    <row r="276" spans="1:6">
      <c r="A276" s="15">
        <v>2240106</v>
      </c>
      <c r="B276" s="16">
        <v>65</v>
      </c>
      <c r="D276">
        <f t="shared" si="8"/>
        <v>65</v>
      </c>
      <c r="F276" t="e">
        <f t="shared" si="9"/>
        <v>#N/A</v>
      </c>
    </row>
    <row r="277" spans="1:6">
      <c r="A277" s="15">
        <v>2240150</v>
      </c>
      <c r="B277" s="16">
        <v>788.98</v>
      </c>
      <c r="D277">
        <f t="shared" si="8"/>
        <v>788.98</v>
      </c>
      <c r="F277" t="e">
        <f t="shared" si="9"/>
        <v>#N/A</v>
      </c>
    </row>
    <row r="278" spans="1:6">
      <c r="A278" s="15">
        <v>2240199</v>
      </c>
      <c r="B278" s="16">
        <v>127.41</v>
      </c>
      <c r="D278">
        <f t="shared" si="8"/>
        <v>127.41</v>
      </c>
      <c r="F278" t="e">
        <f t="shared" si="9"/>
        <v>#N/A</v>
      </c>
    </row>
    <row r="279" spans="1:6">
      <c r="A279" s="15">
        <v>2240201</v>
      </c>
      <c r="B279" s="16">
        <v>5656.09</v>
      </c>
      <c r="D279">
        <f t="shared" si="8"/>
        <v>5656.09</v>
      </c>
      <c r="F279" t="e">
        <f t="shared" si="9"/>
        <v>#N/A</v>
      </c>
    </row>
    <row r="280" spans="1:6">
      <c r="A280" s="15">
        <v>2240501</v>
      </c>
      <c r="B280" s="16">
        <v>117.39</v>
      </c>
      <c r="D280">
        <f t="shared" si="8"/>
        <v>117.39</v>
      </c>
      <c r="F280" t="e">
        <f t="shared" si="9"/>
        <v>#N/A</v>
      </c>
    </row>
    <row r="281" spans="1:6">
      <c r="A281" s="15">
        <v>2240504</v>
      </c>
      <c r="B281" s="16">
        <v>15.2</v>
      </c>
      <c r="D281">
        <f t="shared" si="8"/>
        <v>15.2</v>
      </c>
      <c r="F281" t="e">
        <f t="shared" si="9"/>
        <v>#N/A</v>
      </c>
    </row>
    <row r="282" spans="1:6">
      <c r="A282" s="15">
        <v>2249999</v>
      </c>
      <c r="B282" s="16">
        <v>1430</v>
      </c>
      <c r="C282" s="17">
        <v>10000</v>
      </c>
      <c r="D282">
        <f t="shared" si="8"/>
        <v>11430</v>
      </c>
      <c r="F282" t="e">
        <f t="shared" si="9"/>
        <v>#N/A</v>
      </c>
    </row>
    <row r="283" spans="1:6">
      <c r="A283" s="14">
        <v>2290201</v>
      </c>
      <c r="B283">
        <v>587.59</v>
      </c>
      <c r="D283">
        <f t="shared" si="8"/>
        <v>587.59</v>
      </c>
      <c r="F283" t="e">
        <f t="shared" si="9"/>
        <v>#N/A</v>
      </c>
    </row>
    <row r="284" spans="1:6">
      <c r="A284" s="14">
        <v>2320399</v>
      </c>
      <c r="B284">
        <v>67900</v>
      </c>
      <c r="D284">
        <f t="shared" si="8"/>
        <v>67900</v>
      </c>
      <c r="F284" t="e">
        <f t="shared" si="9"/>
        <v>#N/A</v>
      </c>
    </row>
    <row r="290" spans="1:2">
      <c r="A290" s="18">
        <v>2010101</v>
      </c>
      <c r="B290">
        <f>VLOOKUP(A290,$A$1:$D$284,4,FALSE)</f>
        <v>1936.76</v>
      </c>
    </row>
    <row r="291" spans="1:2">
      <c r="A291" s="18">
        <v>2010102</v>
      </c>
      <c r="B291">
        <f t="shared" ref="B291:B354" si="10">VLOOKUP(A291,$A$1:$D$284,4,FALSE)</f>
        <v>307.79</v>
      </c>
    </row>
    <row r="292" spans="1:2">
      <c r="A292" s="18">
        <v>2010104</v>
      </c>
      <c r="B292">
        <f t="shared" si="10"/>
        <v>188.78</v>
      </c>
    </row>
    <row r="293" spans="1:2">
      <c r="A293" s="18">
        <v>2010105</v>
      </c>
      <c r="B293">
        <f t="shared" si="10"/>
        <v>40</v>
      </c>
    </row>
    <row r="294" spans="1:2">
      <c r="A294" s="18">
        <v>2010108</v>
      </c>
      <c r="B294">
        <f t="shared" si="10"/>
        <v>188.32</v>
      </c>
    </row>
    <row r="295" spans="1:2">
      <c r="A295" s="18">
        <v>20102</v>
      </c>
      <c r="B295" t="e">
        <f t="shared" si="10"/>
        <v>#N/A</v>
      </c>
    </row>
    <row r="296" spans="1:2">
      <c r="A296" s="18">
        <v>2010201</v>
      </c>
      <c r="B296">
        <f t="shared" si="10"/>
        <v>1466.81</v>
      </c>
    </row>
    <row r="297" spans="1:2">
      <c r="A297" s="18">
        <v>2010202</v>
      </c>
      <c r="B297">
        <f t="shared" si="10"/>
        <v>438.77</v>
      </c>
    </row>
    <row r="298" spans="1:2">
      <c r="A298" s="18">
        <v>2010204</v>
      </c>
      <c r="B298">
        <f t="shared" si="10"/>
        <v>137.34</v>
      </c>
    </row>
    <row r="299" spans="1:2">
      <c r="A299" s="18">
        <v>20103</v>
      </c>
      <c r="B299" t="e">
        <f t="shared" si="10"/>
        <v>#N/A</v>
      </c>
    </row>
    <row r="300" spans="1:2">
      <c r="A300" s="18">
        <v>2010301</v>
      </c>
      <c r="B300">
        <f t="shared" si="10"/>
        <v>4092.74</v>
      </c>
    </row>
    <row r="301" spans="1:2">
      <c r="A301" s="18">
        <v>2010302</v>
      </c>
      <c r="B301">
        <f t="shared" si="10"/>
        <v>1507.13</v>
      </c>
    </row>
    <row r="302" spans="1:2">
      <c r="A302" s="18">
        <v>2010303</v>
      </c>
      <c r="B302">
        <f t="shared" si="10"/>
        <v>101.08</v>
      </c>
    </row>
    <row r="303" spans="1:2">
      <c r="A303" s="18">
        <v>2010304</v>
      </c>
      <c r="B303">
        <f t="shared" si="10"/>
        <v>156.49</v>
      </c>
    </row>
    <row r="304" spans="1:2">
      <c r="A304" s="18">
        <v>2010350</v>
      </c>
      <c r="B304">
        <f t="shared" si="10"/>
        <v>2718.57</v>
      </c>
    </row>
    <row r="305" spans="1:2">
      <c r="A305" s="18">
        <v>20104</v>
      </c>
      <c r="B305" t="e">
        <f t="shared" si="10"/>
        <v>#N/A</v>
      </c>
    </row>
    <row r="306" spans="1:2">
      <c r="A306" s="18">
        <v>2010401</v>
      </c>
      <c r="B306">
        <f t="shared" si="10"/>
        <v>2980.7</v>
      </c>
    </row>
    <row r="307" spans="1:2">
      <c r="A307" s="18">
        <v>2010402</v>
      </c>
      <c r="B307">
        <f t="shared" si="10"/>
        <v>377.7</v>
      </c>
    </row>
    <row r="308" spans="1:2">
      <c r="A308" s="18">
        <v>2010450</v>
      </c>
      <c r="B308">
        <f t="shared" si="10"/>
        <v>166.79</v>
      </c>
    </row>
    <row r="309" spans="1:2">
      <c r="A309" s="18">
        <v>20105</v>
      </c>
      <c r="B309" t="e">
        <f t="shared" si="10"/>
        <v>#N/A</v>
      </c>
    </row>
    <row r="310" spans="1:2">
      <c r="A310" s="18">
        <v>2010501</v>
      </c>
      <c r="B310">
        <f t="shared" si="10"/>
        <v>1023.92</v>
      </c>
    </row>
    <row r="311" spans="1:2">
      <c r="A311" s="18">
        <v>2010504</v>
      </c>
      <c r="B311">
        <f t="shared" si="10"/>
        <v>4500</v>
      </c>
    </row>
    <row r="312" spans="1:2">
      <c r="A312" s="18">
        <v>2010505</v>
      </c>
      <c r="B312">
        <f t="shared" si="10"/>
        <v>118.75</v>
      </c>
    </row>
    <row r="313" spans="1:2">
      <c r="A313" s="18">
        <v>2010507</v>
      </c>
      <c r="B313">
        <f t="shared" si="10"/>
        <v>100</v>
      </c>
    </row>
    <row r="314" spans="1:2">
      <c r="A314" s="18">
        <v>2010508</v>
      </c>
      <c r="B314">
        <f t="shared" si="10"/>
        <v>271.75</v>
      </c>
    </row>
    <row r="315" spans="1:2">
      <c r="A315" s="18">
        <v>20106</v>
      </c>
      <c r="B315" t="e">
        <f t="shared" si="10"/>
        <v>#N/A</v>
      </c>
    </row>
    <row r="316" spans="1:2">
      <c r="A316" s="18">
        <v>2010601</v>
      </c>
      <c r="B316">
        <f t="shared" si="10"/>
        <v>3630.45</v>
      </c>
    </row>
    <row r="317" spans="1:2">
      <c r="A317" s="18">
        <v>2010602</v>
      </c>
      <c r="B317">
        <f t="shared" si="10"/>
        <v>2685.7</v>
      </c>
    </row>
    <row r="318" spans="1:2">
      <c r="A318" s="18">
        <v>20107</v>
      </c>
      <c r="B318" t="e">
        <f t="shared" si="10"/>
        <v>#N/A</v>
      </c>
    </row>
    <row r="319" spans="1:2">
      <c r="A319" s="18">
        <v>2010710</v>
      </c>
      <c r="B319">
        <f t="shared" si="10"/>
        <v>12082</v>
      </c>
    </row>
    <row r="320" spans="1:2">
      <c r="A320" s="18">
        <v>20108</v>
      </c>
      <c r="B320" t="e">
        <f t="shared" si="10"/>
        <v>#N/A</v>
      </c>
    </row>
    <row r="321" spans="1:2">
      <c r="A321" s="18">
        <v>2010801</v>
      </c>
      <c r="B321">
        <f t="shared" si="10"/>
        <v>1564.27</v>
      </c>
    </row>
    <row r="322" spans="1:2">
      <c r="A322" s="18">
        <v>2010804</v>
      </c>
      <c r="B322">
        <f t="shared" si="10"/>
        <v>1010.61</v>
      </c>
    </row>
    <row r="323" spans="1:2">
      <c r="A323" s="18">
        <v>20111</v>
      </c>
      <c r="B323" t="e">
        <f t="shared" si="10"/>
        <v>#N/A</v>
      </c>
    </row>
    <row r="324" spans="1:2">
      <c r="A324" s="18">
        <v>2011101</v>
      </c>
      <c r="B324">
        <f t="shared" si="10"/>
        <v>5266.91</v>
      </c>
    </row>
    <row r="325" spans="1:2">
      <c r="A325" s="18">
        <v>2011102</v>
      </c>
      <c r="B325">
        <f t="shared" si="10"/>
        <v>878.73</v>
      </c>
    </row>
    <row r="326" spans="1:2">
      <c r="A326" s="18">
        <v>2011105</v>
      </c>
      <c r="B326">
        <f t="shared" si="10"/>
        <v>164.99</v>
      </c>
    </row>
    <row r="327" spans="1:2">
      <c r="A327" s="18">
        <v>2011106</v>
      </c>
      <c r="B327">
        <f t="shared" si="10"/>
        <v>550.53</v>
      </c>
    </row>
    <row r="328" spans="1:2">
      <c r="A328" s="18">
        <v>2011199</v>
      </c>
      <c r="B328">
        <f t="shared" si="10"/>
        <v>1642</v>
      </c>
    </row>
    <row r="329" spans="1:2">
      <c r="A329" s="18">
        <v>20113</v>
      </c>
      <c r="B329" t="e">
        <f t="shared" si="10"/>
        <v>#N/A</v>
      </c>
    </row>
    <row r="330" spans="1:2">
      <c r="A330" s="18">
        <v>2011301</v>
      </c>
      <c r="B330">
        <f t="shared" si="10"/>
        <v>1554.51</v>
      </c>
    </row>
    <row r="331" spans="1:2">
      <c r="A331" s="18">
        <v>2011302</v>
      </c>
      <c r="B331">
        <f t="shared" si="10"/>
        <v>7.6</v>
      </c>
    </row>
    <row r="332" spans="1:2">
      <c r="A332" s="18">
        <v>2011308</v>
      </c>
      <c r="B332">
        <f t="shared" si="10"/>
        <v>20.9</v>
      </c>
    </row>
    <row r="333" spans="1:2">
      <c r="A333" s="18">
        <v>2011399</v>
      </c>
      <c r="B333">
        <f t="shared" si="10"/>
        <v>6.16</v>
      </c>
    </row>
    <row r="334" spans="1:2">
      <c r="A334" s="18">
        <v>20123</v>
      </c>
      <c r="B334" t="e">
        <f t="shared" si="10"/>
        <v>#N/A</v>
      </c>
    </row>
    <row r="335" spans="1:2">
      <c r="A335" s="18">
        <v>2012304</v>
      </c>
      <c r="B335">
        <f t="shared" si="10"/>
        <v>15.95</v>
      </c>
    </row>
    <row r="336" spans="1:2">
      <c r="A336" s="18">
        <v>20126</v>
      </c>
      <c r="B336" t="e">
        <f t="shared" si="10"/>
        <v>#N/A</v>
      </c>
    </row>
    <row r="337" spans="1:2">
      <c r="A337" s="18">
        <v>2012601</v>
      </c>
      <c r="B337">
        <f t="shared" si="10"/>
        <v>485.95</v>
      </c>
    </row>
    <row r="338" spans="1:2">
      <c r="A338" s="18">
        <v>2012604</v>
      </c>
      <c r="B338">
        <f t="shared" si="10"/>
        <v>66.88</v>
      </c>
    </row>
    <row r="339" spans="1:2">
      <c r="A339" s="18">
        <v>20128</v>
      </c>
      <c r="B339" t="e">
        <f t="shared" si="10"/>
        <v>#N/A</v>
      </c>
    </row>
    <row r="340" spans="1:2">
      <c r="A340" s="18">
        <v>2012801</v>
      </c>
      <c r="B340">
        <f t="shared" si="10"/>
        <v>986.19</v>
      </c>
    </row>
    <row r="341" spans="1:2">
      <c r="A341" s="18">
        <v>2012802</v>
      </c>
      <c r="B341">
        <f t="shared" si="10"/>
        <v>200.64</v>
      </c>
    </row>
    <row r="342" spans="1:2">
      <c r="A342" s="18">
        <v>2012899</v>
      </c>
      <c r="B342">
        <f t="shared" si="10"/>
        <v>12.8</v>
      </c>
    </row>
    <row r="343" spans="1:2">
      <c r="A343" s="18">
        <v>20129</v>
      </c>
      <c r="B343" t="e">
        <f t="shared" si="10"/>
        <v>#N/A</v>
      </c>
    </row>
    <row r="344" spans="1:2">
      <c r="A344" s="18">
        <v>2012901</v>
      </c>
      <c r="B344">
        <f t="shared" si="10"/>
        <v>1769.27</v>
      </c>
    </row>
    <row r="345" spans="1:2">
      <c r="A345" s="18">
        <v>2012902</v>
      </c>
      <c r="B345">
        <f t="shared" si="10"/>
        <v>475.3</v>
      </c>
    </row>
    <row r="346" spans="1:2">
      <c r="A346" s="18">
        <v>2012950</v>
      </c>
      <c r="B346">
        <f t="shared" si="10"/>
        <v>656.51</v>
      </c>
    </row>
    <row r="347" spans="1:2">
      <c r="A347" s="18">
        <v>2012999</v>
      </c>
      <c r="B347">
        <f t="shared" si="10"/>
        <v>101.2</v>
      </c>
    </row>
    <row r="348" spans="1:2">
      <c r="A348" s="18">
        <v>20131</v>
      </c>
      <c r="B348" t="e">
        <f t="shared" si="10"/>
        <v>#N/A</v>
      </c>
    </row>
    <row r="349" spans="1:2">
      <c r="A349" s="18">
        <v>2013101</v>
      </c>
      <c r="B349">
        <f t="shared" si="10"/>
        <v>5573.49</v>
      </c>
    </row>
    <row r="350" spans="1:2">
      <c r="A350" s="18">
        <v>2013102</v>
      </c>
      <c r="B350">
        <f t="shared" si="10"/>
        <v>669.1</v>
      </c>
    </row>
    <row r="351" spans="1:2">
      <c r="A351" s="18">
        <v>2013199</v>
      </c>
      <c r="B351">
        <f t="shared" si="10"/>
        <v>1339.31</v>
      </c>
    </row>
    <row r="352" spans="1:2">
      <c r="A352" s="18">
        <v>20132</v>
      </c>
      <c r="B352" t="e">
        <f t="shared" si="10"/>
        <v>#N/A</v>
      </c>
    </row>
    <row r="353" spans="1:2">
      <c r="A353" s="18">
        <v>2013201</v>
      </c>
      <c r="B353">
        <f t="shared" si="10"/>
        <v>1658.08</v>
      </c>
    </row>
    <row r="354" spans="1:2">
      <c r="A354" s="18">
        <v>2013202</v>
      </c>
      <c r="B354">
        <f t="shared" si="10"/>
        <v>817.75</v>
      </c>
    </row>
    <row r="355" spans="1:2">
      <c r="A355" s="18">
        <v>2013299</v>
      </c>
      <c r="B355">
        <f t="shared" ref="B355:B418" si="11">VLOOKUP(A355,$A$1:$D$284,4,FALSE)</f>
        <v>118.69</v>
      </c>
    </row>
    <row r="356" spans="1:2">
      <c r="A356" s="18">
        <v>20133</v>
      </c>
      <c r="B356" t="e">
        <f t="shared" si="11"/>
        <v>#N/A</v>
      </c>
    </row>
    <row r="357" spans="1:2">
      <c r="A357" s="18">
        <v>2013301</v>
      </c>
      <c r="B357">
        <f t="shared" si="11"/>
        <v>930.18</v>
      </c>
    </row>
    <row r="358" spans="1:2">
      <c r="A358" s="18">
        <v>2013302</v>
      </c>
      <c r="B358">
        <f t="shared" si="11"/>
        <v>356.55</v>
      </c>
    </row>
    <row r="359" spans="1:2">
      <c r="A359" s="18">
        <v>2013350</v>
      </c>
      <c r="B359">
        <f t="shared" si="11"/>
        <v>60.62</v>
      </c>
    </row>
    <row r="360" spans="1:2">
      <c r="A360" s="18">
        <v>2013399</v>
      </c>
      <c r="B360">
        <f t="shared" si="11"/>
        <v>3.8</v>
      </c>
    </row>
    <row r="361" spans="1:2">
      <c r="A361" s="18">
        <v>20134</v>
      </c>
      <c r="B361" t="e">
        <f t="shared" si="11"/>
        <v>#N/A</v>
      </c>
    </row>
    <row r="362" spans="1:2">
      <c r="A362" s="18">
        <v>2013401</v>
      </c>
      <c r="B362">
        <f t="shared" si="11"/>
        <v>494.87</v>
      </c>
    </row>
    <row r="363" spans="1:2">
      <c r="A363" s="18">
        <v>2013402</v>
      </c>
      <c r="B363">
        <f t="shared" si="11"/>
        <v>125.05</v>
      </c>
    </row>
    <row r="364" spans="1:2">
      <c r="A364" s="18">
        <v>2013404</v>
      </c>
      <c r="B364">
        <f t="shared" si="11"/>
        <v>242.95</v>
      </c>
    </row>
    <row r="365" spans="1:2">
      <c r="A365" s="18">
        <v>2013405</v>
      </c>
      <c r="B365">
        <f t="shared" si="11"/>
        <v>13.3</v>
      </c>
    </row>
    <row r="366" spans="1:2">
      <c r="A366" s="18">
        <v>2013499</v>
      </c>
      <c r="B366">
        <f t="shared" si="11"/>
        <v>7.6</v>
      </c>
    </row>
    <row r="367" spans="1:2">
      <c r="A367" s="18">
        <v>20136</v>
      </c>
      <c r="B367" t="e">
        <f t="shared" si="11"/>
        <v>#N/A</v>
      </c>
    </row>
    <row r="368" spans="1:2">
      <c r="A368" s="18">
        <v>2013602</v>
      </c>
      <c r="B368">
        <f t="shared" si="11"/>
        <v>40</v>
      </c>
    </row>
    <row r="369" spans="1:2">
      <c r="A369" s="18">
        <v>20137</v>
      </c>
      <c r="B369" t="e">
        <f t="shared" si="11"/>
        <v>#N/A</v>
      </c>
    </row>
    <row r="370" spans="1:2">
      <c r="A370" s="18">
        <v>2013701</v>
      </c>
      <c r="B370">
        <f t="shared" si="11"/>
        <v>358.96</v>
      </c>
    </row>
    <row r="371" spans="1:2">
      <c r="A371" s="18">
        <v>2013702</v>
      </c>
      <c r="B371">
        <f t="shared" si="11"/>
        <v>204.06</v>
      </c>
    </row>
    <row r="372" spans="1:2">
      <c r="A372" s="18">
        <v>2013799</v>
      </c>
      <c r="B372">
        <f t="shared" si="11"/>
        <v>31.2</v>
      </c>
    </row>
    <row r="373" spans="1:2">
      <c r="A373" s="18">
        <v>20138</v>
      </c>
      <c r="B373" t="e">
        <f t="shared" si="11"/>
        <v>#N/A</v>
      </c>
    </row>
    <row r="374" spans="1:2">
      <c r="A374" s="18">
        <v>2013801</v>
      </c>
      <c r="B374">
        <f t="shared" si="11"/>
        <v>7374.85</v>
      </c>
    </row>
    <row r="375" spans="1:2">
      <c r="A375" s="18">
        <v>2013802</v>
      </c>
      <c r="B375">
        <f t="shared" si="11"/>
        <v>265.64</v>
      </c>
    </row>
    <row r="376" spans="1:2">
      <c r="A376" s="18">
        <v>2013804</v>
      </c>
      <c r="B376">
        <f t="shared" si="11"/>
        <v>23.09</v>
      </c>
    </row>
    <row r="377" spans="1:2">
      <c r="A377" s="18">
        <v>2013805</v>
      </c>
      <c r="B377">
        <f t="shared" si="11"/>
        <v>421.89</v>
      </c>
    </row>
    <row r="378" spans="1:2">
      <c r="A378" s="18">
        <v>2013810</v>
      </c>
      <c r="B378">
        <f t="shared" si="11"/>
        <v>122.6</v>
      </c>
    </row>
    <row r="379" spans="1:2">
      <c r="A379" s="18">
        <v>2013816</v>
      </c>
      <c r="B379">
        <f t="shared" si="11"/>
        <v>23.09</v>
      </c>
    </row>
    <row r="380" spans="1:2">
      <c r="A380" s="18">
        <v>2013850</v>
      </c>
      <c r="B380">
        <f t="shared" si="11"/>
        <v>2405.56</v>
      </c>
    </row>
    <row r="381" spans="1:2">
      <c r="A381" s="18">
        <v>20139</v>
      </c>
      <c r="B381" t="e">
        <f t="shared" si="11"/>
        <v>#N/A</v>
      </c>
    </row>
    <row r="382" spans="1:2">
      <c r="A382" s="18">
        <v>2013901</v>
      </c>
      <c r="B382">
        <f t="shared" si="11"/>
        <v>466.44</v>
      </c>
    </row>
    <row r="383" spans="1:2">
      <c r="A383" s="18">
        <v>2013902</v>
      </c>
      <c r="B383">
        <f t="shared" si="11"/>
        <v>1119.6</v>
      </c>
    </row>
    <row r="384" spans="1:2">
      <c r="A384" s="18">
        <v>20140</v>
      </c>
      <c r="B384" t="e">
        <f t="shared" si="11"/>
        <v>#N/A</v>
      </c>
    </row>
    <row r="385" spans="1:2">
      <c r="A385" s="18">
        <v>2014001</v>
      </c>
      <c r="B385">
        <f t="shared" si="11"/>
        <v>553.01</v>
      </c>
    </row>
    <row r="386" spans="1:2">
      <c r="A386" s="18">
        <v>2014004</v>
      </c>
      <c r="B386">
        <f t="shared" si="11"/>
        <v>540.37</v>
      </c>
    </row>
    <row r="387" spans="1:2">
      <c r="A387" s="18">
        <v>20141</v>
      </c>
      <c r="B387" t="e">
        <f t="shared" si="11"/>
        <v>#N/A</v>
      </c>
    </row>
    <row r="388" spans="1:2">
      <c r="A388" s="18">
        <v>2014101</v>
      </c>
      <c r="B388">
        <f t="shared" si="11"/>
        <v>969.05</v>
      </c>
    </row>
    <row r="389" spans="1:2">
      <c r="A389" s="18">
        <v>2014102</v>
      </c>
      <c r="B389">
        <f t="shared" si="11"/>
        <v>917.6</v>
      </c>
    </row>
    <row r="390" spans="1:2">
      <c r="A390" s="18">
        <v>20199</v>
      </c>
      <c r="B390" t="e">
        <f t="shared" si="11"/>
        <v>#N/A</v>
      </c>
    </row>
    <row r="391" spans="1:2">
      <c r="A391" s="18">
        <v>2019999</v>
      </c>
      <c r="B391">
        <f t="shared" si="11"/>
        <v>68025.9</v>
      </c>
    </row>
    <row r="392" spans="1:2">
      <c r="A392" s="18">
        <v>203</v>
      </c>
      <c r="B392" t="e">
        <f t="shared" si="11"/>
        <v>#N/A</v>
      </c>
    </row>
    <row r="393" spans="1:2">
      <c r="A393" s="18">
        <v>20306</v>
      </c>
      <c r="B393" t="e">
        <f t="shared" si="11"/>
        <v>#N/A</v>
      </c>
    </row>
    <row r="394" spans="1:2">
      <c r="A394" s="18">
        <v>2030603</v>
      </c>
      <c r="B394">
        <f t="shared" si="11"/>
        <v>695.5</v>
      </c>
    </row>
    <row r="395" spans="1:2">
      <c r="A395" s="18">
        <v>2030699</v>
      </c>
      <c r="B395">
        <f t="shared" si="11"/>
        <v>4500</v>
      </c>
    </row>
    <row r="396" spans="1:2">
      <c r="A396" s="18">
        <v>20399</v>
      </c>
      <c r="B396" t="e">
        <f t="shared" si="11"/>
        <v>#N/A</v>
      </c>
    </row>
    <row r="397" spans="1:2">
      <c r="A397" s="18">
        <v>2039999</v>
      </c>
      <c r="B397">
        <f t="shared" si="11"/>
        <v>641</v>
      </c>
    </row>
    <row r="398" spans="1:2">
      <c r="A398" s="18">
        <v>204</v>
      </c>
      <c r="B398" t="e">
        <f t="shared" si="11"/>
        <v>#N/A</v>
      </c>
    </row>
    <row r="399" spans="1:2">
      <c r="A399" s="18">
        <v>20402</v>
      </c>
      <c r="B399" t="e">
        <f t="shared" si="11"/>
        <v>#N/A</v>
      </c>
    </row>
    <row r="400" spans="1:2">
      <c r="A400" s="18">
        <v>2040201</v>
      </c>
      <c r="B400">
        <f t="shared" si="11"/>
        <v>65689.09</v>
      </c>
    </row>
    <row r="401" spans="1:2">
      <c r="A401" s="18">
        <v>2040202</v>
      </c>
      <c r="B401">
        <f t="shared" si="11"/>
        <v>2023.4</v>
      </c>
    </row>
    <row r="402" spans="1:2">
      <c r="A402" s="18">
        <v>2040220</v>
      </c>
      <c r="B402">
        <f t="shared" si="11"/>
        <v>1117.5</v>
      </c>
    </row>
    <row r="403" spans="1:2">
      <c r="A403" s="18">
        <v>2040299</v>
      </c>
      <c r="B403">
        <f t="shared" si="11"/>
        <v>13003.91</v>
      </c>
    </row>
    <row r="404" spans="1:2">
      <c r="A404" s="18">
        <v>20403</v>
      </c>
      <c r="B404" t="e">
        <f t="shared" si="11"/>
        <v>#N/A</v>
      </c>
    </row>
    <row r="405" spans="1:2">
      <c r="A405" s="18">
        <v>2040302</v>
      </c>
      <c r="B405">
        <f t="shared" si="11"/>
        <v>8</v>
      </c>
    </row>
    <row r="406" spans="1:2">
      <c r="A406" s="18">
        <v>2040399</v>
      </c>
      <c r="B406">
        <f t="shared" si="11"/>
        <v>340</v>
      </c>
    </row>
    <row r="407" spans="1:2">
      <c r="A407" s="18">
        <v>20406</v>
      </c>
      <c r="B407" t="e">
        <f t="shared" si="11"/>
        <v>#N/A</v>
      </c>
    </row>
    <row r="408" spans="1:2">
      <c r="A408" s="18">
        <v>2040601</v>
      </c>
      <c r="B408">
        <f t="shared" si="11"/>
        <v>3581.49</v>
      </c>
    </row>
    <row r="409" spans="1:2">
      <c r="A409" s="18">
        <v>2040602</v>
      </c>
      <c r="B409">
        <f t="shared" si="11"/>
        <v>272</v>
      </c>
    </row>
    <row r="410" spans="1:2">
      <c r="A410" s="18">
        <v>2040604</v>
      </c>
      <c r="B410">
        <f t="shared" si="11"/>
        <v>70.7</v>
      </c>
    </row>
    <row r="411" spans="1:2">
      <c r="A411" s="18">
        <v>2040605</v>
      </c>
      <c r="B411">
        <f t="shared" si="11"/>
        <v>164.4</v>
      </c>
    </row>
    <row r="412" spans="1:2">
      <c r="A412" s="18">
        <v>2040607</v>
      </c>
      <c r="B412">
        <f t="shared" si="11"/>
        <v>16</v>
      </c>
    </row>
    <row r="413" spans="1:2">
      <c r="A413" s="18">
        <v>2040608</v>
      </c>
      <c r="B413">
        <f t="shared" si="11"/>
        <v>48</v>
      </c>
    </row>
    <row r="414" spans="1:2">
      <c r="A414" s="18">
        <v>2040612</v>
      </c>
      <c r="B414">
        <f t="shared" si="11"/>
        <v>82</v>
      </c>
    </row>
    <row r="415" spans="1:2">
      <c r="A415" s="18">
        <v>20408</v>
      </c>
      <c r="B415" t="e">
        <f t="shared" si="11"/>
        <v>#N/A</v>
      </c>
    </row>
    <row r="416" spans="1:2">
      <c r="A416" s="18">
        <v>2040801</v>
      </c>
      <c r="B416">
        <f t="shared" si="11"/>
        <v>3375.34</v>
      </c>
    </row>
    <row r="417" spans="1:2">
      <c r="A417" s="18">
        <v>2040802</v>
      </c>
      <c r="B417">
        <f t="shared" si="11"/>
        <v>313.28</v>
      </c>
    </row>
    <row r="418" spans="1:2">
      <c r="A418" s="18">
        <v>2040804</v>
      </c>
      <c r="B418">
        <f t="shared" si="11"/>
        <v>270.18</v>
      </c>
    </row>
    <row r="419" spans="1:2">
      <c r="A419" s="18">
        <v>2040805</v>
      </c>
      <c r="B419">
        <f t="shared" ref="B419:B482" si="12">VLOOKUP(A419,$A$1:$D$284,4,FALSE)</f>
        <v>30.64</v>
      </c>
    </row>
    <row r="420" spans="1:2">
      <c r="A420" s="18">
        <v>2040806</v>
      </c>
      <c r="B420">
        <f t="shared" si="12"/>
        <v>10</v>
      </c>
    </row>
    <row r="421" spans="1:2">
      <c r="A421" s="18">
        <v>2040899</v>
      </c>
      <c r="B421">
        <f t="shared" si="12"/>
        <v>45</v>
      </c>
    </row>
    <row r="422" spans="1:2">
      <c r="A422" s="18">
        <v>20499</v>
      </c>
      <c r="B422" t="e">
        <f t="shared" si="12"/>
        <v>#N/A</v>
      </c>
    </row>
    <row r="423" spans="1:2">
      <c r="A423" s="18">
        <v>2049902</v>
      </c>
      <c r="B423">
        <f t="shared" si="12"/>
        <v>19</v>
      </c>
    </row>
    <row r="424" spans="1:2">
      <c r="A424" s="18">
        <v>205</v>
      </c>
      <c r="B424" t="e">
        <f t="shared" si="12"/>
        <v>#N/A</v>
      </c>
    </row>
    <row r="425" spans="1:2">
      <c r="A425" s="18">
        <v>20501</v>
      </c>
      <c r="B425" t="e">
        <f t="shared" si="12"/>
        <v>#N/A</v>
      </c>
    </row>
    <row r="426" spans="1:2">
      <c r="A426" s="18">
        <v>2050101</v>
      </c>
      <c r="B426">
        <f t="shared" si="12"/>
        <v>2136.57</v>
      </c>
    </row>
    <row r="427" spans="1:2">
      <c r="A427" s="18">
        <v>2050199</v>
      </c>
      <c r="B427">
        <f t="shared" si="12"/>
        <v>3140.94</v>
      </c>
    </row>
    <row r="428" spans="1:2">
      <c r="A428" s="18">
        <v>20502</v>
      </c>
      <c r="B428" t="e">
        <f t="shared" si="12"/>
        <v>#N/A</v>
      </c>
    </row>
    <row r="429" spans="1:2">
      <c r="A429" s="18">
        <v>2050201</v>
      </c>
      <c r="B429">
        <f t="shared" si="12"/>
        <v>4303.81</v>
      </c>
    </row>
    <row r="430" spans="1:2">
      <c r="A430" s="18">
        <v>2050202</v>
      </c>
      <c r="B430">
        <f t="shared" si="12"/>
        <v>5983.54</v>
      </c>
    </row>
    <row r="431" spans="1:2">
      <c r="A431" s="18">
        <v>2050203</v>
      </c>
      <c r="B431">
        <f t="shared" si="12"/>
        <v>32413.47</v>
      </c>
    </row>
    <row r="432" spans="1:2">
      <c r="A432" s="18">
        <v>2050204</v>
      </c>
      <c r="B432">
        <f t="shared" si="12"/>
        <v>44910.13</v>
      </c>
    </row>
    <row r="433" spans="1:2">
      <c r="A433" s="18">
        <v>2050205</v>
      </c>
      <c r="B433">
        <f t="shared" si="12"/>
        <v>919</v>
      </c>
    </row>
    <row r="434" spans="1:2">
      <c r="A434" s="18">
        <v>2050299</v>
      </c>
      <c r="B434">
        <f t="shared" si="12"/>
        <v>45499.4</v>
      </c>
    </row>
    <row r="435" spans="1:2">
      <c r="A435" s="18">
        <v>20503</v>
      </c>
      <c r="B435" t="e">
        <f t="shared" si="12"/>
        <v>#N/A</v>
      </c>
    </row>
    <row r="436" spans="1:2">
      <c r="A436" s="18">
        <v>2050302</v>
      </c>
      <c r="B436">
        <f t="shared" si="12"/>
        <v>6243.47</v>
      </c>
    </row>
    <row r="437" spans="1:2">
      <c r="A437" s="18">
        <v>2050305</v>
      </c>
      <c r="B437">
        <f t="shared" si="12"/>
        <v>39630.84</v>
      </c>
    </row>
    <row r="438" spans="1:2">
      <c r="A438" s="18">
        <v>20504</v>
      </c>
      <c r="B438" t="e">
        <f t="shared" si="12"/>
        <v>#N/A</v>
      </c>
    </row>
    <row r="439" spans="1:2">
      <c r="A439" s="18">
        <v>2050404</v>
      </c>
      <c r="B439">
        <f t="shared" si="12"/>
        <v>2062.52</v>
      </c>
    </row>
    <row r="440" spans="1:2">
      <c r="A440" s="18">
        <v>20507</v>
      </c>
      <c r="B440" t="e">
        <f t="shared" si="12"/>
        <v>#N/A</v>
      </c>
    </row>
    <row r="441" spans="1:2">
      <c r="A441" s="18">
        <v>2050701</v>
      </c>
      <c r="B441">
        <f t="shared" si="12"/>
        <v>2138.4</v>
      </c>
    </row>
    <row r="442" spans="1:2">
      <c r="A442" s="18">
        <v>2050702</v>
      </c>
      <c r="B442">
        <f t="shared" si="12"/>
        <v>789.33</v>
      </c>
    </row>
    <row r="443" spans="1:2">
      <c r="A443" s="18">
        <v>20508</v>
      </c>
      <c r="B443" t="e">
        <f t="shared" si="12"/>
        <v>#N/A</v>
      </c>
    </row>
    <row r="444" spans="1:2">
      <c r="A444" s="18">
        <v>2050802</v>
      </c>
      <c r="B444">
        <f t="shared" si="12"/>
        <v>2290.42</v>
      </c>
    </row>
    <row r="445" spans="1:2">
      <c r="A445" s="18">
        <v>20509</v>
      </c>
      <c r="B445" t="e">
        <f t="shared" si="12"/>
        <v>#N/A</v>
      </c>
    </row>
    <row r="446" spans="1:2">
      <c r="A446" s="18">
        <v>2050999</v>
      </c>
      <c r="B446">
        <f t="shared" si="12"/>
        <v>6451</v>
      </c>
    </row>
    <row r="447" spans="1:2">
      <c r="A447" s="18">
        <v>20599</v>
      </c>
      <c r="B447" t="e">
        <f t="shared" si="12"/>
        <v>#N/A</v>
      </c>
    </row>
    <row r="448" spans="1:2">
      <c r="A448" s="18">
        <v>2059999</v>
      </c>
      <c r="B448">
        <f t="shared" si="12"/>
        <v>17126.83</v>
      </c>
    </row>
    <row r="449" spans="1:2">
      <c r="A449" s="18">
        <v>206</v>
      </c>
      <c r="B449" t="e">
        <f t="shared" si="12"/>
        <v>#N/A</v>
      </c>
    </row>
    <row r="450" spans="1:2">
      <c r="A450" s="18">
        <v>20601</v>
      </c>
      <c r="B450" t="e">
        <f t="shared" si="12"/>
        <v>#N/A</v>
      </c>
    </row>
    <row r="451" spans="1:2">
      <c r="A451" s="18">
        <v>2060101</v>
      </c>
      <c r="B451">
        <f t="shared" si="12"/>
        <v>977.73</v>
      </c>
    </row>
    <row r="452" spans="1:2">
      <c r="A452" s="18">
        <v>2060199</v>
      </c>
      <c r="B452">
        <f t="shared" si="12"/>
        <v>8443.2</v>
      </c>
    </row>
    <row r="453" spans="1:2">
      <c r="A453" s="18">
        <v>20606</v>
      </c>
      <c r="B453" t="e">
        <f t="shared" si="12"/>
        <v>#N/A</v>
      </c>
    </row>
    <row r="454" spans="1:2">
      <c r="A454" s="18">
        <v>2060601</v>
      </c>
      <c r="B454">
        <f t="shared" si="12"/>
        <v>222.66</v>
      </c>
    </row>
    <row r="455" spans="1:2">
      <c r="A455" s="18">
        <v>2060602</v>
      </c>
      <c r="B455">
        <f t="shared" si="12"/>
        <v>86</v>
      </c>
    </row>
    <row r="456" spans="1:2">
      <c r="A456" s="18">
        <v>20607</v>
      </c>
      <c r="B456" t="e">
        <f t="shared" si="12"/>
        <v>#N/A</v>
      </c>
    </row>
    <row r="457" spans="1:2">
      <c r="A457" s="18">
        <v>2060701</v>
      </c>
      <c r="B457">
        <f t="shared" si="12"/>
        <v>320.96</v>
      </c>
    </row>
    <row r="458" spans="1:2">
      <c r="A458" s="18">
        <v>2060702</v>
      </c>
      <c r="B458">
        <f t="shared" si="12"/>
        <v>226.85</v>
      </c>
    </row>
    <row r="459" spans="1:2">
      <c r="A459" s="18">
        <v>2060705</v>
      </c>
      <c r="B459">
        <f t="shared" si="12"/>
        <v>206.62</v>
      </c>
    </row>
    <row r="460" spans="1:2">
      <c r="A460" s="18">
        <v>2060799</v>
      </c>
      <c r="B460">
        <f t="shared" si="12"/>
        <v>80</v>
      </c>
    </row>
    <row r="461" spans="1:2">
      <c r="A461" s="18">
        <v>20609</v>
      </c>
      <c r="B461" t="e">
        <f t="shared" si="12"/>
        <v>#N/A</v>
      </c>
    </row>
    <row r="462" spans="1:2">
      <c r="A462" s="18">
        <v>2060999</v>
      </c>
      <c r="B462">
        <f t="shared" si="12"/>
        <v>2000</v>
      </c>
    </row>
    <row r="463" spans="1:2">
      <c r="A463" s="18">
        <v>20699</v>
      </c>
      <c r="B463" t="e">
        <f t="shared" si="12"/>
        <v>#N/A</v>
      </c>
    </row>
    <row r="464" spans="1:2">
      <c r="A464" s="18">
        <v>2069999</v>
      </c>
      <c r="B464">
        <f t="shared" si="12"/>
        <v>51572</v>
      </c>
    </row>
    <row r="465" spans="1:2">
      <c r="A465" s="18">
        <v>207</v>
      </c>
      <c r="B465" t="e">
        <f t="shared" si="12"/>
        <v>#N/A</v>
      </c>
    </row>
    <row r="466" spans="1:2">
      <c r="A466" s="18">
        <v>20701</v>
      </c>
      <c r="B466" t="e">
        <f t="shared" si="12"/>
        <v>#N/A</v>
      </c>
    </row>
    <row r="467" spans="1:2">
      <c r="A467" s="18">
        <v>2070101</v>
      </c>
      <c r="B467">
        <f t="shared" si="12"/>
        <v>1780.99</v>
      </c>
    </row>
    <row r="468" spans="1:2">
      <c r="A468" s="18">
        <v>2070104</v>
      </c>
      <c r="B468">
        <f t="shared" si="12"/>
        <v>907.29</v>
      </c>
    </row>
    <row r="469" spans="1:2">
      <c r="A469" s="18">
        <v>2070105</v>
      </c>
      <c r="B469">
        <f t="shared" si="12"/>
        <v>127.23</v>
      </c>
    </row>
    <row r="470" spans="1:2">
      <c r="A470" s="18">
        <v>2070107</v>
      </c>
      <c r="B470">
        <f t="shared" si="12"/>
        <v>1868.12</v>
      </c>
    </row>
    <row r="471" spans="1:2">
      <c r="A471" s="18">
        <v>2070108</v>
      </c>
      <c r="B471">
        <f t="shared" si="12"/>
        <v>47.2</v>
      </c>
    </row>
    <row r="472" spans="1:2">
      <c r="A472" s="18">
        <v>2070109</v>
      </c>
      <c r="B472">
        <f t="shared" si="12"/>
        <v>632.68</v>
      </c>
    </row>
    <row r="473" spans="1:2">
      <c r="A473" s="18">
        <v>2070111</v>
      </c>
      <c r="B473">
        <f t="shared" si="12"/>
        <v>247.44</v>
      </c>
    </row>
    <row r="474" spans="1:2">
      <c r="A474" s="18">
        <v>2070112</v>
      </c>
      <c r="B474">
        <f t="shared" si="12"/>
        <v>15.2</v>
      </c>
    </row>
    <row r="475" spans="1:2">
      <c r="A475" s="18">
        <v>2070199</v>
      </c>
      <c r="B475">
        <f t="shared" si="12"/>
        <v>46817.97</v>
      </c>
    </row>
    <row r="476" spans="1:2">
      <c r="A476" s="18">
        <v>20702</v>
      </c>
      <c r="B476" t="e">
        <f t="shared" si="12"/>
        <v>#N/A</v>
      </c>
    </row>
    <row r="477" spans="1:2">
      <c r="A477" s="18">
        <v>2070204</v>
      </c>
      <c r="B477">
        <f t="shared" si="12"/>
        <v>235.76</v>
      </c>
    </row>
    <row r="478" spans="1:2">
      <c r="A478" s="18">
        <v>2070205</v>
      </c>
      <c r="B478">
        <f t="shared" si="12"/>
        <v>605.27</v>
      </c>
    </row>
    <row r="479" spans="1:2">
      <c r="A479" s="18">
        <v>20703</v>
      </c>
      <c r="B479" t="e">
        <f t="shared" si="12"/>
        <v>#N/A</v>
      </c>
    </row>
    <row r="480" spans="1:2">
      <c r="A480" s="18">
        <v>2070307</v>
      </c>
      <c r="B480">
        <f t="shared" si="12"/>
        <v>909.26</v>
      </c>
    </row>
    <row r="481" spans="1:2">
      <c r="A481" s="18">
        <v>2070308</v>
      </c>
      <c r="B481">
        <f t="shared" si="12"/>
        <v>314.1</v>
      </c>
    </row>
    <row r="482" spans="1:2">
      <c r="A482" s="18">
        <v>2070399</v>
      </c>
      <c r="B482">
        <f t="shared" si="12"/>
        <v>98.99</v>
      </c>
    </row>
    <row r="483" spans="1:2">
      <c r="A483" s="18">
        <v>20706</v>
      </c>
      <c r="B483" t="e">
        <f t="shared" ref="B483:B546" si="13">VLOOKUP(A483,$A$1:$D$284,4,FALSE)</f>
        <v>#N/A</v>
      </c>
    </row>
    <row r="484" spans="1:2">
      <c r="A484" s="18">
        <v>2070605</v>
      </c>
      <c r="B484">
        <f t="shared" si="13"/>
        <v>1245.12</v>
      </c>
    </row>
    <row r="485" spans="1:2">
      <c r="A485" s="18">
        <v>20708</v>
      </c>
      <c r="B485" t="e">
        <f t="shared" si="13"/>
        <v>#N/A</v>
      </c>
    </row>
    <row r="486" spans="1:2">
      <c r="A486" s="18">
        <v>2070801</v>
      </c>
      <c r="B486">
        <f t="shared" si="13"/>
        <v>127.96</v>
      </c>
    </row>
    <row r="487" spans="1:2">
      <c r="A487" s="18">
        <v>2070808</v>
      </c>
      <c r="B487">
        <f t="shared" si="13"/>
        <v>4091.39</v>
      </c>
    </row>
    <row r="488" spans="1:2">
      <c r="A488" s="18">
        <v>2070899</v>
      </c>
      <c r="B488">
        <f t="shared" si="13"/>
        <v>93.02</v>
      </c>
    </row>
    <row r="489" spans="1:2">
      <c r="A489" s="18">
        <v>20799</v>
      </c>
      <c r="B489" t="e">
        <f t="shared" si="13"/>
        <v>#N/A</v>
      </c>
    </row>
    <row r="490" spans="1:2">
      <c r="A490" s="18">
        <v>2079999</v>
      </c>
      <c r="B490">
        <f t="shared" si="13"/>
        <v>202.4</v>
      </c>
    </row>
    <row r="491" spans="1:2">
      <c r="A491" s="18">
        <v>208</v>
      </c>
      <c r="B491" t="e">
        <f t="shared" si="13"/>
        <v>#N/A</v>
      </c>
    </row>
    <row r="492" spans="1:2">
      <c r="A492" s="18">
        <v>20801</v>
      </c>
      <c r="B492" t="e">
        <f t="shared" si="13"/>
        <v>#N/A</v>
      </c>
    </row>
    <row r="493" spans="1:2">
      <c r="A493" s="18">
        <v>2080101</v>
      </c>
      <c r="B493">
        <f t="shared" si="13"/>
        <v>2507.2</v>
      </c>
    </row>
    <row r="494" spans="1:2">
      <c r="A494" s="18">
        <v>2080102</v>
      </c>
      <c r="B494">
        <f t="shared" si="13"/>
        <v>102.05</v>
      </c>
    </row>
    <row r="495" spans="1:2">
      <c r="A495" s="18">
        <v>2080106</v>
      </c>
      <c r="B495">
        <f t="shared" si="13"/>
        <v>623.93</v>
      </c>
    </row>
    <row r="496" spans="1:2">
      <c r="A496" s="18">
        <v>2080109</v>
      </c>
      <c r="B496">
        <f t="shared" si="13"/>
        <v>1298.97</v>
      </c>
    </row>
    <row r="497" spans="1:2">
      <c r="A497" s="18">
        <v>2080110</v>
      </c>
      <c r="B497">
        <f t="shared" si="13"/>
        <v>304.91</v>
      </c>
    </row>
    <row r="498" spans="1:2">
      <c r="A498" s="18">
        <v>2080113</v>
      </c>
      <c r="B498">
        <f t="shared" si="13"/>
        <v>6.84</v>
      </c>
    </row>
    <row r="499" spans="1:2">
      <c r="A499" s="18">
        <v>2080199</v>
      </c>
      <c r="B499">
        <f t="shared" si="13"/>
        <v>42418.16</v>
      </c>
    </row>
    <row r="500" spans="1:2">
      <c r="A500" s="18">
        <v>20802</v>
      </c>
      <c r="B500" t="e">
        <f t="shared" si="13"/>
        <v>#N/A</v>
      </c>
    </row>
    <row r="501" spans="1:2">
      <c r="A501" s="18">
        <v>2080201</v>
      </c>
      <c r="B501">
        <f t="shared" si="13"/>
        <v>1342.77</v>
      </c>
    </row>
    <row r="502" spans="1:2">
      <c r="A502" s="18">
        <v>2080202</v>
      </c>
      <c r="B502">
        <f t="shared" si="13"/>
        <v>307.51</v>
      </c>
    </row>
    <row r="503" spans="1:2">
      <c r="A503" s="18">
        <v>2080299</v>
      </c>
      <c r="B503">
        <f t="shared" si="13"/>
        <v>140.98</v>
      </c>
    </row>
    <row r="504" spans="1:2">
      <c r="A504" s="18">
        <v>20805</v>
      </c>
      <c r="B504" t="e">
        <f t="shared" si="13"/>
        <v>#N/A</v>
      </c>
    </row>
    <row r="505" spans="1:2">
      <c r="A505" s="18">
        <v>2080505</v>
      </c>
      <c r="B505">
        <f t="shared" si="13"/>
        <v>35111.796142</v>
      </c>
    </row>
    <row r="506" spans="1:2">
      <c r="A506" s="18">
        <v>2080506</v>
      </c>
      <c r="B506">
        <f t="shared" si="13"/>
        <v>15996.918071</v>
      </c>
    </row>
    <row r="507" spans="1:2">
      <c r="A507" s="18">
        <v>2080507</v>
      </c>
      <c r="B507">
        <f t="shared" si="13"/>
        <v>35500</v>
      </c>
    </row>
    <row r="508" spans="1:2">
      <c r="A508" s="18">
        <v>2080599</v>
      </c>
      <c r="B508">
        <f t="shared" si="13"/>
        <v>1008</v>
      </c>
    </row>
    <row r="509" spans="1:2">
      <c r="A509" s="18">
        <v>20807</v>
      </c>
      <c r="B509" t="e">
        <f t="shared" si="13"/>
        <v>#N/A</v>
      </c>
    </row>
    <row r="510" spans="1:2">
      <c r="A510" s="18">
        <v>2080799</v>
      </c>
      <c r="B510">
        <f t="shared" si="13"/>
        <v>1250</v>
      </c>
    </row>
    <row r="511" spans="1:2">
      <c r="A511" s="18">
        <v>20808</v>
      </c>
      <c r="B511" t="e">
        <f t="shared" si="13"/>
        <v>#N/A</v>
      </c>
    </row>
    <row r="512" spans="1:2">
      <c r="A512" s="18">
        <v>2080899</v>
      </c>
      <c r="B512">
        <f t="shared" si="13"/>
        <v>4266</v>
      </c>
    </row>
    <row r="513" spans="1:2">
      <c r="A513" s="18">
        <v>20809</v>
      </c>
      <c r="B513" t="e">
        <f t="shared" si="13"/>
        <v>#N/A</v>
      </c>
    </row>
    <row r="514" spans="1:2">
      <c r="A514" s="18">
        <v>2080902</v>
      </c>
      <c r="B514">
        <f t="shared" si="13"/>
        <v>359.1</v>
      </c>
    </row>
    <row r="515" spans="1:2">
      <c r="A515" s="18">
        <v>2080903</v>
      </c>
      <c r="B515">
        <f t="shared" si="13"/>
        <v>801.4</v>
      </c>
    </row>
    <row r="516" spans="1:2">
      <c r="A516" s="18">
        <v>2080999</v>
      </c>
      <c r="B516">
        <f t="shared" si="13"/>
        <v>4726</v>
      </c>
    </row>
    <row r="517" spans="1:2">
      <c r="A517" s="18">
        <v>20810</v>
      </c>
      <c r="B517" t="e">
        <f t="shared" si="13"/>
        <v>#N/A</v>
      </c>
    </row>
    <row r="518" spans="1:2">
      <c r="A518" s="18">
        <v>2081002</v>
      </c>
      <c r="B518">
        <f t="shared" si="13"/>
        <v>24.32</v>
      </c>
    </row>
    <row r="519" spans="1:2">
      <c r="A519" s="18">
        <v>2081004</v>
      </c>
      <c r="B519">
        <f t="shared" si="13"/>
        <v>917.89</v>
      </c>
    </row>
    <row r="520" spans="1:2">
      <c r="A520" s="18">
        <v>2081005</v>
      </c>
      <c r="B520">
        <f t="shared" si="13"/>
        <v>1767.68</v>
      </c>
    </row>
    <row r="521" spans="1:2">
      <c r="A521" s="18">
        <v>20811</v>
      </c>
      <c r="B521" t="e">
        <f t="shared" si="13"/>
        <v>#N/A</v>
      </c>
    </row>
    <row r="522" spans="1:2">
      <c r="A522" s="18">
        <v>2081101</v>
      </c>
      <c r="B522">
        <f t="shared" si="13"/>
        <v>580.8</v>
      </c>
    </row>
    <row r="523" spans="1:2">
      <c r="A523" s="18">
        <v>2081104</v>
      </c>
      <c r="B523">
        <f t="shared" si="13"/>
        <v>43.78</v>
      </c>
    </row>
    <row r="524" spans="1:2">
      <c r="A524" s="18">
        <v>2081107</v>
      </c>
      <c r="B524">
        <f t="shared" si="13"/>
        <v>270</v>
      </c>
    </row>
    <row r="525" spans="1:2">
      <c r="A525" s="18">
        <v>2081199</v>
      </c>
      <c r="B525">
        <f t="shared" si="13"/>
        <v>1768</v>
      </c>
    </row>
    <row r="526" spans="1:2">
      <c r="A526" s="18">
        <v>20819</v>
      </c>
      <c r="B526" t="e">
        <f t="shared" si="13"/>
        <v>#N/A</v>
      </c>
    </row>
    <row r="527" spans="1:2">
      <c r="A527" s="18">
        <v>2081901</v>
      </c>
      <c r="B527">
        <f t="shared" si="13"/>
        <v>4350</v>
      </c>
    </row>
    <row r="528" spans="1:2">
      <c r="A528" s="18">
        <v>20820</v>
      </c>
      <c r="B528" t="e">
        <f t="shared" si="13"/>
        <v>#N/A</v>
      </c>
    </row>
    <row r="529" spans="1:2">
      <c r="A529" s="18">
        <v>2082002</v>
      </c>
      <c r="B529">
        <f t="shared" si="13"/>
        <v>479.6</v>
      </c>
    </row>
    <row r="530" spans="1:2">
      <c r="A530" s="18">
        <v>20826</v>
      </c>
      <c r="B530" t="e">
        <f t="shared" si="13"/>
        <v>#N/A</v>
      </c>
    </row>
    <row r="531" spans="1:2">
      <c r="A531" s="18">
        <v>2082699</v>
      </c>
      <c r="B531">
        <f t="shared" si="13"/>
        <v>300</v>
      </c>
    </row>
    <row r="532" spans="1:2">
      <c r="A532" s="18">
        <v>20827</v>
      </c>
      <c r="B532" t="e">
        <f t="shared" si="13"/>
        <v>#N/A</v>
      </c>
    </row>
    <row r="533" spans="1:2">
      <c r="A533" s="18">
        <v>2082702</v>
      </c>
      <c r="B533">
        <f t="shared" si="13"/>
        <v>21.16</v>
      </c>
    </row>
    <row r="534" spans="1:2">
      <c r="A534" s="18">
        <v>2082799</v>
      </c>
      <c r="B534">
        <f t="shared" si="13"/>
        <v>4280</v>
      </c>
    </row>
    <row r="535" spans="1:2">
      <c r="A535" s="18">
        <v>20828</v>
      </c>
      <c r="B535" t="e">
        <f t="shared" si="13"/>
        <v>#N/A</v>
      </c>
    </row>
    <row r="536" spans="1:2">
      <c r="A536" s="18">
        <v>2082801</v>
      </c>
      <c r="B536">
        <f t="shared" si="13"/>
        <v>826.2</v>
      </c>
    </row>
    <row r="537" spans="1:2">
      <c r="A537" s="18">
        <v>2082805</v>
      </c>
      <c r="B537">
        <f t="shared" si="13"/>
        <v>434.18</v>
      </c>
    </row>
    <row r="538" spans="1:2">
      <c r="A538" s="18">
        <v>2082899</v>
      </c>
      <c r="B538">
        <f t="shared" si="13"/>
        <v>337.1</v>
      </c>
    </row>
    <row r="539" spans="1:2">
      <c r="A539" s="18">
        <v>20899</v>
      </c>
      <c r="B539" t="e">
        <f t="shared" si="13"/>
        <v>#N/A</v>
      </c>
    </row>
    <row r="540" spans="1:2">
      <c r="A540" s="18">
        <v>2089999</v>
      </c>
      <c r="B540">
        <f t="shared" si="13"/>
        <v>2085.86</v>
      </c>
    </row>
    <row r="541" spans="1:2">
      <c r="A541" s="18">
        <v>210</v>
      </c>
      <c r="B541" t="e">
        <f t="shared" si="13"/>
        <v>#N/A</v>
      </c>
    </row>
    <row r="542" spans="1:2">
      <c r="A542" s="18">
        <v>21001</v>
      </c>
      <c r="B542" t="e">
        <f t="shared" si="13"/>
        <v>#N/A</v>
      </c>
    </row>
    <row r="543" spans="1:2">
      <c r="A543" s="18">
        <v>2100101</v>
      </c>
      <c r="B543">
        <f t="shared" si="13"/>
        <v>1955.63</v>
      </c>
    </row>
    <row r="544" spans="1:2">
      <c r="A544" s="18">
        <v>2100199</v>
      </c>
      <c r="B544">
        <f t="shared" si="13"/>
        <v>517.52</v>
      </c>
    </row>
    <row r="545" spans="1:2">
      <c r="A545" s="18">
        <v>21002</v>
      </c>
      <c r="B545" t="e">
        <f t="shared" si="13"/>
        <v>#N/A</v>
      </c>
    </row>
    <row r="546" spans="1:2">
      <c r="A546" s="18">
        <v>2100201</v>
      </c>
      <c r="B546">
        <f t="shared" si="13"/>
        <v>4414.21</v>
      </c>
    </row>
    <row r="547" spans="1:2">
      <c r="A547" s="18">
        <v>2100202</v>
      </c>
      <c r="B547">
        <f t="shared" ref="B547:B610" si="14">VLOOKUP(A547,$A$1:$D$284,4,FALSE)</f>
        <v>816.62</v>
      </c>
    </row>
    <row r="548" spans="1:2">
      <c r="A548" s="18">
        <v>2100203</v>
      </c>
      <c r="B548">
        <f t="shared" si="14"/>
        <v>2485.41</v>
      </c>
    </row>
    <row r="549" spans="1:2">
      <c r="A549" s="18">
        <v>2100205</v>
      </c>
      <c r="B549">
        <f t="shared" si="14"/>
        <v>2187.97</v>
      </c>
    </row>
    <row r="550" spans="1:2">
      <c r="A550" s="18">
        <v>21004</v>
      </c>
      <c r="B550" t="e">
        <f t="shared" si="14"/>
        <v>#N/A</v>
      </c>
    </row>
    <row r="551" spans="1:2">
      <c r="A551" s="18">
        <v>2100401</v>
      </c>
      <c r="B551">
        <f t="shared" si="14"/>
        <v>2724.67</v>
      </c>
    </row>
    <row r="552" spans="1:2">
      <c r="A552" s="18">
        <v>2100402</v>
      </c>
      <c r="B552">
        <f t="shared" si="14"/>
        <v>406.44</v>
      </c>
    </row>
    <row r="553" spans="1:2">
      <c r="A553" s="18">
        <v>2100403</v>
      </c>
      <c r="B553">
        <f t="shared" si="14"/>
        <v>1194.56</v>
      </c>
    </row>
    <row r="554" spans="1:2">
      <c r="A554" s="18">
        <v>2100406</v>
      </c>
      <c r="B554">
        <f t="shared" si="14"/>
        <v>4490.38</v>
      </c>
    </row>
    <row r="555" spans="1:2">
      <c r="A555" s="18">
        <v>2100408</v>
      </c>
      <c r="B555">
        <f t="shared" si="14"/>
        <v>2000</v>
      </c>
    </row>
    <row r="556" spans="1:2">
      <c r="A556" s="18">
        <v>2100409</v>
      </c>
      <c r="B556">
        <f t="shared" si="14"/>
        <v>419.6</v>
      </c>
    </row>
    <row r="557" spans="1:2">
      <c r="A557" s="18">
        <v>2100410</v>
      </c>
      <c r="B557">
        <f t="shared" si="14"/>
        <v>1000</v>
      </c>
    </row>
    <row r="558" spans="1:2">
      <c r="A558" s="18">
        <v>2100499</v>
      </c>
      <c r="B558">
        <f t="shared" si="14"/>
        <v>447.6</v>
      </c>
    </row>
    <row r="559" spans="1:2">
      <c r="A559" s="18">
        <v>21007</v>
      </c>
      <c r="B559" t="e">
        <f t="shared" si="14"/>
        <v>#N/A</v>
      </c>
    </row>
    <row r="560" spans="1:2">
      <c r="A560" s="18">
        <v>2100717</v>
      </c>
      <c r="B560">
        <f t="shared" si="14"/>
        <v>1112</v>
      </c>
    </row>
    <row r="561" spans="1:2">
      <c r="A561" s="18">
        <v>2100799</v>
      </c>
      <c r="B561">
        <f t="shared" si="14"/>
        <v>5003</v>
      </c>
    </row>
    <row r="562" spans="1:2">
      <c r="A562" s="18">
        <v>21011</v>
      </c>
      <c r="B562" t="e">
        <f t="shared" si="14"/>
        <v>#N/A</v>
      </c>
    </row>
    <row r="563" spans="1:2">
      <c r="A563" s="18">
        <v>2101101</v>
      </c>
      <c r="B563">
        <f t="shared" si="14"/>
        <v>7858.06</v>
      </c>
    </row>
    <row r="564" spans="1:2">
      <c r="A564" s="18">
        <v>2101102</v>
      </c>
      <c r="B564">
        <f t="shared" si="14"/>
        <v>2772.465787</v>
      </c>
    </row>
    <row r="565" spans="1:2">
      <c r="A565" s="18">
        <v>2101103</v>
      </c>
      <c r="B565">
        <f t="shared" si="14"/>
        <v>544.11</v>
      </c>
    </row>
    <row r="566" spans="1:2">
      <c r="A566" s="18">
        <v>2101199</v>
      </c>
      <c r="B566">
        <f t="shared" si="14"/>
        <v>28388.77</v>
      </c>
    </row>
    <row r="567" spans="1:2">
      <c r="A567" s="18">
        <v>21012</v>
      </c>
      <c r="B567" t="e">
        <f t="shared" si="14"/>
        <v>#N/A</v>
      </c>
    </row>
    <row r="568" spans="1:2">
      <c r="A568" s="18">
        <v>2101201</v>
      </c>
      <c r="B568">
        <f t="shared" si="14"/>
        <v>7000</v>
      </c>
    </row>
    <row r="569" spans="1:2">
      <c r="A569" s="14">
        <v>21015</v>
      </c>
      <c r="B569" t="e">
        <f t="shared" si="14"/>
        <v>#N/A</v>
      </c>
    </row>
    <row r="570" spans="1:2">
      <c r="A570" s="14">
        <v>2101501</v>
      </c>
      <c r="B570">
        <f t="shared" si="14"/>
        <v>834.54</v>
      </c>
    </row>
    <row r="571" spans="1:2">
      <c r="A571" s="14">
        <v>2101502</v>
      </c>
      <c r="B571">
        <f t="shared" si="14"/>
        <v>594.03</v>
      </c>
    </row>
    <row r="572" spans="1:2">
      <c r="A572" s="14">
        <v>2101550</v>
      </c>
      <c r="B572">
        <f t="shared" si="14"/>
        <v>95.5</v>
      </c>
    </row>
    <row r="573" spans="1:2">
      <c r="A573" s="14">
        <v>2101599</v>
      </c>
      <c r="B573">
        <f t="shared" si="14"/>
        <v>4</v>
      </c>
    </row>
    <row r="574" spans="1:2">
      <c r="A574" s="14">
        <v>21019</v>
      </c>
      <c r="B574" t="e">
        <f t="shared" si="14"/>
        <v>#N/A</v>
      </c>
    </row>
    <row r="575" spans="1:2">
      <c r="A575" s="14">
        <v>2101902</v>
      </c>
      <c r="B575">
        <f t="shared" si="14"/>
        <v>260</v>
      </c>
    </row>
    <row r="576" spans="1:2">
      <c r="A576" s="14">
        <v>21099</v>
      </c>
      <c r="B576" t="e">
        <f t="shared" si="14"/>
        <v>#N/A</v>
      </c>
    </row>
    <row r="577" spans="1:2">
      <c r="A577" s="14">
        <v>2109999</v>
      </c>
      <c r="B577">
        <f t="shared" si="14"/>
        <v>254.21</v>
      </c>
    </row>
    <row r="578" spans="1:2">
      <c r="A578" s="14">
        <v>211</v>
      </c>
      <c r="B578" t="e">
        <f t="shared" si="14"/>
        <v>#N/A</v>
      </c>
    </row>
    <row r="579" spans="1:2">
      <c r="A579" s="14">
        <v>21101</v>
      </c>
      <c r="B579" t="e">
        <f t="shared" si="14"/>
        <v>#N/A</v>
      </c>
    </row>
    <row r="580" spans="1:2">
      <c r="A580" s="14">
        <v>2110101</v>
      </c>
      <c r="B580">
        <f t="shared" si="14"/>
        <v>11936.89</v>
      </c>
    </row>
    <row r="581" spans="1:2">
      <c r="A581" s="14">
        <v>2110102</v>
      </c>
      <c r="B581">
        <f t="shared" si="14"/>
        <v>838.37</v>
      </c>
    </row>
    <row r="582" spans="1:2">
      <c r="A582" s="14">
        <v>21102</v>
      </c>
      <c r="B582" t="e">
        <f t="shared" si="14"/>
        <v>#N/A</v>
      </c>
    </row>
    <row r="583" spans="1:2">
      <c r="A583" s="14">
        <v>2110203</v>
      </c>
      <c r="B583">
        <f t="shared" si="14"/>
        <v>99.7</v>
      </c>
    </row>
    <row r="584" spans="1:2">
      <c r="A584" s="14">
        <v>21111</v>
      </c>
      <c r="B584" t="e">
        <f t="shared" si="14"/>
        <v>#N/A</v>
      </c>
    </row>
    <row r="585" spans="1:2">
      <c r="A585" s="14">
        <v>2111101</v>
      </c>
      <c r="B585">
        <f t="shared" si="14"/>
        <v>16.8</v>
      </c>
    </row>
    <row r="586" spans="1:2">
      <c r="A586" s="14">
        <v>21114</v>
      </c>
      <c r="B586" t="e">
        <f t="shared" si="14"/>
        <v>#N/A</v>
      </c>
    </row>
    <row r="587" spans="1:2">
      <c r="A587" s="14">
        <v>2111450</v>
      </c>
      <c r="B587">
        <f t="shared" si="14"/>
        <v>104.59</v>
      </c>
    </row>
    <row r="588" spans="1:2">
      <c r="A588" s="14">
        <v>2111499</v>
      </c>
      <c r="B588">
        <f t="shared" si="14"/>
        <v>2007.6</v>
      </c>
    </row>
    <row r="589" spans="1:2">
      <c r="A589" s="14">
        <v>212</v>
      </c>
      <c r="B589" t="e">
        <f t="shared" si="14"/>
        <v>#N/A</v>
      </c>
    </row>
    <row r="590" spans="1:2">
      <c r="A590" s="14">
        <v>21201</v>
      </c>
      <c r="B590" t="e">
        <f t="shared" si="14"/>
        <v>#N/A</v>
      </c>
    </row>
    <row r="591" spans="1:2">
      <c r="A591" s="14">
        <v>2120101</v>
      </c>
      <c r="B591">
        <f t="shared" si="14"/>
        <v>3467.35</v>
      </c>
    </row>
    <row r="592" spans="1:2">
      <c r="A592" s="14">
        <v>2120102</v>
      </c>
      <c r="B592">
        <f t="shared" si="14"/>
        <v>22.8</v>
      </c>
    </row>
    <row r="593" spans="1:2">
      <c r="A593" s="14">
        <v>2120104</v>
      </c>
      <c r="B593">
        <f t="shared" si="14"/>
        <v>651.2</v>
      </c>
    </row>
    <row r="594" spans="1:2">
      <c r="A594" s="14">
        <v>2120199</v>
      </c>
      <c r="B594">
        <f t="shared" si="14"/>
        <v>10436.35</v>
      </c>
    </row>
    <row r="595" spans="1:2">
      <c r="A595" s="14">
        <v>21203</v>
      </c>
      <c r="B595" t="e">
        <f t="shared" si="14"/>
        <v>#N/A</v>
      </c>
    </row>
    <row r="596" spans="1:2">
      <c r="A596" s="14">
        <v>2120399</v>
      </c>
      <c r="B596">
        <f t="shared" si="14"/>
        <v>117801.96</v>
      </c>
    </row>
    <row r="597" spans="1:2">
      <c r="A597" s="14">
        <v>21205</v>
      </c>
      <c r="B597" t="e">
        <f t="shared" si="14"/>
        <v>#N/A</v>
      </c>
    </row>
    <row r="598" spans="1:2">
      <c r="A598" s="14">
        <v>2120501</v>
      </c>
      <c r="B598">
        <f t="shared" si="14"/>
        <v>7973.65</v>
      </c>
    </row>
    <row r="599" spans="1:2">
      <c r="A599" s="14">
        <v>21206</v>
      </c>
      <c r="B599" t="e">
        <f t="shared" si="14"/>
        <v>#N/A</v>
      </c>
    </row>
    <row r="600" spans="1:2">
      <c r="A600" s="14">
        <v>2120601</v>
      </c>
      <c r="B600">
        <f t="shared" si="14"/>
        <v>1600.44</v>
      </c>
    </row>
    <row r="601" spans="1:2">
      <c r="A601" s="14">
        <v>21299</v>
      </c>
      <c r="B601" t="e">
        <f t="shared" si="14"/>
        <v>#N/A</v>
      </c>
    </row>
    <row r="602" spans="1:2">
      <c r="A602" s="14">
        <v>2129999</v>
      </c>
      <c r="B602">
        <f t="shared" si="14"/>
        <v>302.87</v>
      </c>
    </row>
    <row r="603" spans="1:2">
      <c r="A603" s="14">
        <v>213</v>
      </c>
      <c r="B603" t="e">
        <f t="shared" si="14"/>
        <v>#N/A</v>
      </c>
    </row>
    <row r="604" spans="1:2">
      <c r="A604" s="14">
        <v>21301</v>
      </c>
      <c r="B604" t="e">
        <f t="shared" si="14"/>
        <v>#N/A</v>
      </c>
    </row>
    <row r="605" spans="1:2">
      <c r="A605" s="14">
        <v>2130101</v>
      </c>
      <c r="B605">
        <f t="shared" si="14"/>
        <v>2585.67</v>
      </c>
    </row>
    <row r="606" spans="1:2">
      <c r="A606" s="14">
        <v>2130102</v>
      </c>
      <c r="B606">
        <f t="shared" si="14"/>
        <v>59.47</v>
      </c>
    </row>
    <row r="607" spans="1:2">
      <c r="A607" s="14">
        <v>2130104</v>
      </c>
      <c r="B607">
        <f t="shared" si="14"/>
        <v>4800.78</v>
      </c>
    </row>
    <row r="608" spans="1:2">
      <c r="A608" s="14">
        <v>2130124</v>
      </c>
      <c r="B608">
        <f t="shared" si="14"/>
        <v>480</v>
      </c>
    </row>
    <row r="609" spans="1:2">
      <c r="A609" s="14">
        <v>2130199</v>
      </c>
      <c r="B609">
        <f t="shared" si="14"/>
        <v>33792.66</v>
      </c>
    </row>
    <row r="610" spans="1:2">
      <c r="A610" s="14">
        <v>21302</v>
      </c>
      <c r="B610" t="e">
        <f t="shared" si="14"/>
        <v>#N/A</v>
      </c>
    </row>
    <row r="611" spans="1:2">
      <c r="A611" s="14">
        <v>2130201</v>
      </c>
      <c r="B611">
        <f t="shared" ref="B611:B674" si="15">VLOOKUP(A611,$A$1:$D$284,4,FALSE)</f>
        <v>1468.99</v>
      </c>
    </row>
    <row r="612" spans="1:2">
      <c r="A612" s="14">
        <v>2130202</v>
      </c>
      <c r="B612">
        <f t="shared" si="15"/>
        <v>83.6</v>
      </c>
    </row>
    <row r="613" spans="1:2">
      <c r="A613" s="14">
        <v>2130204</v>
      </c>
      <c r="B613">
        <f t="shared" si="15"/>
        <v>918.17</v>
      </c>
    </row>
    <row r="614" spans="1:2">
      <c r="A614" s="14">
        <v>2130234</v>
      </c>
      <c r="B614">
        <f t="shared" si="15"/>
        <v>600</v>
      </c>
    </row>
    <row r="615" spans="1:2">
      <c r="A615" s="14">
        <v>21303</v>
      </c>
      <c r="B615" t="e">
        <f t="shared" si="15"/>
        <v>#N/A</v>
      </c>
    </row>
    <row r="616" spans="1:2">
      <c r="A616" s="14">
        <v>2130301</v>
      </c>
      <c r="B616">
        <f t="shared" si="15"/>
        <v>1932.23</v>
      </c>
    </row>
    <row r="617" spans="1:2">
      <c r="A617" s="14">
        <v>2130304</v>
      </c>
      <c r="B617">
        <f t="shared" si="15"/>
        <v>39.52</v>
      </c>
    </row>
    <row r="618" spans="1:2">
      <c r="A618" s="14">
        <v>2130306</v>
      </c>
      <c r="B618">
        <f t="shared" si="15"/>
        <v>47.88</v>
      </c>
    </row>
    <row r="619" spans="1:2">
      <c r="A619" s="14">
        <v>2130313</v>
      </c>
      <c r="B619">
        <f t="shared" si="15"/>
        <v>55.2</v>
      </c>
    </row>
    <row r="620" spans="1:2">
      <c r="A620" s="14">
        <v>2130314</v>
      </c>
      <c r="B620">
        <f t="shared" si="15"/>
        <v>38</v>
      </c>
    </row>
    <row r="621" spans="1:2">
      <c r="A621" s="14">
        <v>2130399</v>
      </c>
      <c r="B621">
        <f t="shared" si="15"/>
        <v>2055.3</v>
      </c>
    </row>
    <row r="622" spans="1:2">
      <c r="A622" s="14">
        <v>21305</v>
      </c>
      <c r="B622" t="e">
        <f t="shared" si="15"/>
        <v>#N/A</v>
      </c>
    </row>
    <row r="623" spans="1:2">
      <c r="A623" s="14">
        <v>2130599</v>
      </c>
      <c r="B623">
        <f t="shared" si="15"/>
        <v>10163</v>
      </c>
    </row>
    <row r="624" spans="1:2">
      <c r="A624" s="14">
        <v>21308</v>
      </c>
      <c r="B624" t="e">
        <f t="shared" si="15"/>
        <v>#N/A</v>
      </c>
    </row>
    <row r="625" spans="1:2">
      <c r="A625" s="14">
        <v>2130804</v>
      </c>
      <c r="B625">
        <f t="shared" si="15"/>
        <v>224</v>
      </c>
    </row>
    <row r="626" spans="1:2">
      <c r="A626" s="14">
        <v>21399</v>
      </c>
      <c r="B626" t="e">
        <f t="shared" si="15"/>
        <v>#N/A</v>
      </c>
    </row>
    <row r="627" spans="1:2">
      <c r="A627" s="14">
        <v>2139999</v>
      </c>
      <c r="B627">
        <f t="shared" si="15"/>
        <v>995.2</v>
      </c>
    </row>
    <row r="628" spans="1:2">
      <c r="A628" s="14">
        <v>214</v>
      </c>
      <c r="B628" t="e">
        <f t="shared" si="15"/>
        <v>#N/A</v>
      </c>
    </row>
    <row r="629" spans="1:2">
      <c r="A629" s="14">
        <v>21401</v>
      </c>
      <c r="B629" t="e">
        <f t="shared" si="15"/>
        <v>#N/A</v>
      </c>
    </row>
    <row r="630" spans="1:2">
      <c r="A630" s="14">
        <v>2140101</v>
      </c>
      <c r="B630">
        <f t="shared" si="15"/>
        <v>2097.96</v>
      </c>
    </row>
    <row r="631" spans="1:2">
      <c r="A631" s="14">
        <v>2140102</v>
      </c>
      <c r="B631">
        <f t="shared" si="15"/>
        <v>258.9</v>
      </c>
    </row>
    <row r="632" spans="1:2">
      <c r="A632" s="14">
        <v>2140106</v>
      </c>
      <c r="B632">
        <f t="shared" si="15"/>
        <v>244.15</v>
      </c>
    </row>
    <row r="633" spans="1:2">
      <c r="A633" s="14">
        <v>2140136</v>
      </c>
      <c r="B633">
        <f t="shared" si="15"/>
        <v>1020.61</v>
      </c>
    </row>
    <row r="634" spans="1:2">
      <c r="A634" s="14">
        <v>2140199</v>
      </c>
      <c r="B634">
        <f t="shared" si="15"/>
        <v>7694.19</v>
      </c>
    </row>
    <row r="635" spans="1:2">
      <c r="A635" s="14">
        <v>215</v>
      </c>
      <c r="B635" t="e">
        <f t="shared" si="15"/>
        <v>#N/A</v>
      </c>
    </row>
    <row r="636" spans="1:2">
      <c r="A636" s="14">
        <v>21501</v>
      </c>
      <c r="B636" t="e">
        <f t="shared" si="15"/>
        <v>#N/A</v>
      </c>
    </row>
    <row r="637" spans="1:2">
      <c r="A637" s="14">
        <v>2150199</v>
      </c>
      <c r="B637">
        <f t="shared" si="15"/>
        <v>2600</v>
      </c>
    </row>
    <row r="638" spans="1:2">
      <c r="A638" s="14">
        <v>21502</v>
      </c>
      <c r="B638" t="e">
        <f t="shared" si="15"/>
        <v>#N/A</v>
      </c>
    </row>
    <row r="639" spans="1:2">
      <c r="A639" s="14">
        <v>2150201</v>
      </c>
      <c r="B639">
        <f t="shared" si="15"/>
        <v>1788.71</v>
      </c>
    </row>
    <row r="640" spans="1:2">
      <c r="A640" s="14">
        <v>2150202</v>
      </c>
      <c r="B640">
        <f t="shared" si="15"/>
        <v>14.63</v>
      </c>
    </row>
    <row r="641" spans="1:2">
      <c r="A641" s="14">
        <v>2150299</v>
      </c>
      <c r="B641">
        <f t="shared" si="15"/>
        <v>348</v>
      </c>
    </row>
    <row r="642" spans="1:2">
      <c r="A642" s="14">
        <v>21503</v>
      </c>
      <c r="B642" t="e">
        <f t="shared" si="15"/>
        <v>#N/A</v>
      </c>
    </row>
    <row r="643" spans="1:2">
      <c r="A643" s="14">
        <v>2150399</v>
      </c>
      <c r="B643">
        <f t="shared" si="15"/>
        <v>338.04</v>
      </c>
    </row>
    <row r="644" spans="1:2">
      <c r="A644" s="14">
        <v>21505</v>
      </c>
      <c r="B644" t="e">
        <f t="shared" si="15"/>
        <v>#N/A</v>
      </c>
    </row>
    <row r="645" spans="1:2">
      <c r="A645" s="14">
        <v>2150501</v>
      </c>
      <c r="B645">
        <f t="shared" si="15"/>
        <v>1098.36</v>
      </c>
    </row>
    <row r="646" spans="1:2">
      <c r="A646" s="14">
        <v>2150502</v>
      </c>
      <c r="B646">
        <f t="shared" si="15"/>
        <v>85.5</v>
      </c>
    </row>
    <row r="647" spans="1:2">
      <c r="A647" s="14">
        <v>21507</v>
      </c>
      <c r="B647" t="e">
        <f t="shared" si="15"/>
        <v>#N/A</v>
      </c>
    </row>
    <row r="648" spans="1:2">
      <c r="A648" s="14">
        <v>2150701</v>
      </c>
      <c r="B648">
        <f t="shared" si="15"/>
        <v>647.3</v>
      </c>
    </row>
    <row r="649" spans="1:2">
      <c r="A649" s="14">
        <v>2150702</v>
      </c>
      <c r="B649">
        <f t="shared" si="15"/>
        <v>194.46</v>
      </c>
    </row>
    <row r="650" spans="1:2">
      <c r="A650" s="14">
        <v>21508</v>
      </c>
      <c r="B650" t="e">
        <f t="shared" si="15"/>
        <v>#N/A</v>
      </c>
    </row>
    <row r="651" spans="1:2">
      <c r="A651" s="14">
        <v>2150899</v>
      </c>
      <c r="B651">
        <f t="shared" si="15"/>
        <v>3313.4</v>
      </c>
    </row>
    <row r="652" spans="1:2">
      <c r="A652" s="14">
        <v>21599</v>
      </c>
      <c r="B652" t="e">
        <f t="shared" si="15"/>
        <v>#N/A</v>
      </c>
    </row>
    <row r="653" spans="1:2">
      <c r="A653" s="14">
        <v>2159999</v>
      </c>
      <c r="B653">
        <f t="shared" si="15"/>
        <v>11993.54</v>
      </c>
    </row>
    <row r="654" spans="1:2">
      <c r="A654" s="14">
        <v>216</v>
      </c>
      <c r="B654" t="e">
        <f t="shared" si="15"/>
        <v>#N/A</v>
      </c>
    </row>
    <row r="655" spans="1:2">
      <c r="A655" s="14">
        <v>21602</v>
      </c>
      <c r="B655" t="e">
        <f t="shared" si="15"/>
        <v>#N/A</v>
      </c>
    </row>
    <row r="656" spans="1:2">
      <c r="A656" s="14">
        <v>2160201</v>
      </c>
      <c r="B656">
        <f t="shared" si="15"/>
        <v>750.4</v>
      </c>
    </row>
    <row r="657" spans="1:2">
      <c r="A657" s="14">
        <v>2160202</v>
      </c>
      <c r="B657">
        <f t="shared" si="15"/>
        <v>121.6</v>
      </c>
    </row>
    <row r="658" spans="1:2">
      <c r="A658" s="14">
        <v>2160250</v>
      </c>
      <c r="B658">
        <f t="shared" si="15"/>
        <v>220.13</v>
      </c>
    </row>
    <row r="659" spans="1:2">
      <c r="A659" s="14">
        <v>2160299</v>
      </c>
      <c r="B659">
        <f t="shared" si="15"/>
        <v>10</v>
      </c>
    </row>
    <row r="660" spans="1:2">
      <c r="A660" s="14">
        <v>217</v>
      </c>
      <c r="B660" t="e">
        <f t="shared" si="15"/>
        <v>#N/A</v>
      </c>
    </row>
    <row r="661" spans="1:2">
      <c r="A661" s="14">
        <v>21703</v>
      </c>
      <c r="B661" t="e">
        <f t="shared" si="15"/>
        <v>#N/A</v>
      </c>
    </row>
    <row r="662" spans="1:2">
      <c r="A662" s="14">
        <v>2170399</v>
      </c>
      <c r="B662">
        <f t="shared" si="15"/>
        <v>160</v>
      </c>
    </row>
    <row r="663" spans="1:2">
      <c r="A663" s="14">
        <v>220</v>
      </c>
      <c r="B663" t="e">
        <f t="shared" si="15"/>
        <v>#N/A</v>
      </c>
    </row>
    <row r="664" spans="1:2">
      <c r="A664" s="14">
        <v>22001</v>
      </c>
      <c r="B664" t="e">
        <f t="shared" si="15"/>
        <v>#N/A</v>
      </c>
    </row>
    <row r="665" spans="1:2">
      <c r="A665" s="14">
        <v>2200101</v>
      </c>
      <c r="B665">
        <f t="shared" si="15"/>
        <v>7711.57</v>
      </c>
    </row>
    <row r="666" spans="1:2">
      <c r="A666" s="14">
        <v>2200108</v>
      </c>
      <c r="B666">
        <f t="shared" si="15"/>
        <v>2583.84</v>
      </c>
    </row>
    <row r="667" spans="1:2">
      <c r="A667" s="14">
        <v>2200114</v>
      </c>
      <c r="B667">
        <f t="shared" si="15"/>
        <v>2163.2</v>
      </c>
    </row>
    <row r="668" spans="1:2">
      <c r="A668" s="14">
        <v>22005</v>
      </c>
      <c r="B668" t="e">
        <f t="shared" si="15"/>
        <v>#N/A</v>
      </c>
    </row>
    <row r="669" spans="1:2">
      <c r="A669" s="14">
        <v>2200501</v>
      </c>
      <c r="B669">
        <f t="shared" si="15"/>
        <v>600</v>
      </c>
    </row>
    <row r="670" spans="1:2">
      <c r="A670" s="14">
        <v>2200502</v>
      </c>
      <c r="B670">
        <f t="shared" si="15"/>
        <v>50</v>
      </c>
    </row>
    <row r="671" spans="1:2">
      <c r="A671" s="14">
        <v>2200510</v>
      </c>
      <c r="B671">
        <f t="shared" si="15"/>
        <v>30</v>
      </c>
    </row>
    <row r="672" spans="1:2">
      <c r="A672" s="14">
        <v>22099</v>
      </c>
      <c r="B672" t="e">
        <f t="shared" si="15"/>
        <v>#N/A</v>
      </c>
    </row>
    <row r="673" spans="1:2">
      <c r="A673" s="14">
        <v>2209999</v>
      </c>
      <c r="B673">
        <f t="shared" si="15"/>
        <v>1800</v>
      </c>
    </row>
    <row r="674" spans="1:2">
      <c r="A674" s="14">
        <v>221</v>
      </c>
      <c r="B674" t="e">
        <f t="shared" si="15"/>
        <v>#N/A</v>
      </c>
    </row>
    <row r="675" spans="1:2">
      <c r="A675" s="14">
        <v>22101</v>
      </c>
      <c r="B675" t="e">
        <f t="shared" ref="B675:B708" si="16">VLOOKUP(A675,$A$1:$D$284,4,FALSE)</f>
        <v>#N/A</v>
      </c>
    </row>
    <row r="676" spans="1:2">
      <c r="A676" s="14">
        <v>2210199</v>
      </c>
      <c r="B676">
        <f t="shared" si="16"/>
        <v>13823.66</v>
      </c>
    </row>
    <row r="677" spans="1:2">
      <c r="A677" s="14">
        <v>22102</v>
      </c>
      <c r="B677" t="e">
        <f t="shared" si="16"/>
        <v>#N/A</v>
      </c>
    </row>
    <row r="678" spans="1:2">
      <c r="A678" s="14">
        <v>2210201</v>
      </c>
      <c r="B678">
        <f t="shared" si="16"/>
        <v>15911.49</v>
      </c>
    </row>
    <row r="679" spans="1:2">
      <c r="A679" s="14">
        <v>22103</v>
      </c>
      <c r="B679" t="e">
        <f t="shared" si="16"/>
        <v>#N/A</v>
      </c>
    </row>
    <row r="680" spans="1:2">
      <c r="A680" s="14">
        <v>2210302</v>
      </c>
      <c r="B680">
        <f t="shared" si="16"/>
        <v>3483.94</v>
      </c>
    </row>
    <row r="681" spans="1:2">
      <c r="A681" s="14">
        <v>222</v>
      </c>
      <c r="B681" t="e">
        <f t="shared" si="16"/>
        <v>#N/A</v>
      </c>
    </row>
    <row r="682" spans="1:2">
      <c r="A682" s="14">
        <v>22201</v>
      </c>
      <c r="B682" t="e">
        <f t="shared" si="16"/>
        <v>#N/A</v>
      </c>
    </row>
    <row r="683" spans="1:2">
      <c r="A683" s="14">
        <v>2220102</v>
      </c>
      <c r="B683">
        <f t="shared" si="16"/>
        <v>65</v>
      </c>
    </row>
    <row r="684" spans="1:2">
      <c r="A684" s="14">
        <v>2220150</v>
      </c>
      <c r="B684">
        <f t="shared" si="16"/>
        <v>384.84</v>
      </c>
    </row>
    <row r="685" spans="1:2">
      <c r="A685" s="14">
        <v>22205</v>
      </c>
      <c r="B685" t="e">
        <f t="shared" si="16"/>
        <v>#N/A</v>
      </c>
    </row>
    <row r="686" spans="1:2">
      <c r="A686" s="14">
        <v>2220503</v>
      </c>
      <c r="B686">
        <f t="shared" si="16"/>
        <v>38.4</v>
      </c>
    </row>
    <row r="687" spans="1:2">
      <c r="A687" s="14">
        <v>224</v>
      </c>
      <c r="B687" t="e">
        <f t="shared" si="16"/>
        <v>#N/A</v>
      </c>
    </row>
    <row r="688" spans="1:2">
      <c r="A688" s="14">
        <v>22401</v>
      </c>
      <c r="B688" t="e">
        <f t="shared" si="16"/>
        <v>#N/A</v>
      </c>
    </row>
    <row r="689" spans="1:2">
      <c r="A689" s="14">
        <v>2240101</v>
      </c>
      <c r="B689">
        <f t="shared" si="16"/>
        <v>1754.88</v>
      </c>
    </row>
    <row r="690" spans="1:2">
      <c r="A690" s="14">
        <v>2240106</v>
      </c>
      <c r="B690">
        <f t="shared" si="16"/>
        <v>65</v>
      </c>
    </row>
    <row r="691" spans="1:2">
      <c r="A691" s="14">
        <v>2240150</v>
      </c>
      <c r="B691">
        <f t="shared" si="16"/>
        <v>788.98</v>
      </c>
    </row>
    <row r="692" spans="1:2">
      <c r="A692" s="14">
        <v>2240199</v>
      </c>
      <c r="B692">
        <f t="shared" si="16"/>
        <v>127.41</v>
      </c>
    </row>
    <row r="693" spans="1:2">
      <c r="A693" s="14">
        <v>22402</v>
      </c>
      <c r="B693" t="e">
        <f t="shared" si="16"/>
        <v>#N/A</v>
      </c>
    </row>
    <row r="694" spans="1:2">
      <c r="A694" s="14">
        <v>2240201</v>
      </c>
      <c r="B694">
        <f t="shared" si="16"/>
        <v>5656.09</v>
      </c>
    </row>
    <row r="695" spans="1:2">
      <c r="A695" s="14">
        <v>22405</v>
      </c>
      <c r="B695" t="e">
        <f t="shared" si="16"/>
        <v>#N/A</v>
      </c>
    </row>
    <row r="696" spans="1:2">
      <c r="A696" s="14">
        <v>2240501</v>
      </c>
      <c r="B696">
        <f t="shared" si="16"/>
        <v>117.39</v>
      </c>
    </row>
    <row r="697" spans="1:2">
      <c r="A697" s="14">
        <v>2240504</v>
      </c>
      <c r="B697">
        <f t="shared" si="16"/>
        <v>15.2</v>
      </c>
    </row>
    <row r="698" spans="1:2">
      <c r="A698" s="14">
        <v>22499</v>
      </c>
      <c r="B698" t="e">
        <f t="shared" si="16"/>
        <v>#N/A</v>
      </c>
    </row>
    <row r="699" spans="1:2">
      <c r="A699" s="14">
        <v>2249999</v>
      </c>
      <c r="B699">
        <f t="shared" si="16"/>
        <v>11430</v>
      </c>
    </row>
    <row r="700" spans="1:2">
      <c r="A700" s="14">
        <v>227</v>
      </c>
      <c r="B700" t="e">
        <f t="shared" si="16"/>
        <v>#N/A</v>
      </c>
    </row>
    <row r="701" spans="1:2">
      <c r="A701" s="14">
        <v>227</v>
      </c>
      <c r="B701" t="e">
        <f t="shared" si="16"/>
        <v>#N/A</v>
      </c>
    </row>
    <row r="702" spans="1:2">
      <c r="A702" s="14">
        <v>227</v>
      </c>
      <c r="B702" t="e">
        <f t="shared" si="16"/>
        <v>#N/A</v>
      </c>
    </row>
    <row r="703" spans="1:2">
      <c r="A703" s="14">
        <v>229</v>
      </c>
      <c r="B703" t="e">
        <f t="shared" si="16"/>
        <v>#N/A</v>
      </c>
    </row>
    <row r="704" spans="1:2">
      <c r="A704" s="14">
        <v>22902</v>
      </c>
      <c r="B704" t="e">
        <f t="shared" si="16"/>
        <v>#N/A</v>
      </c>
    </row>
    <row r="705" spans="1:2">
      <c r="A705" s="14">
        <v>2290201</v>
      </c>
      <c r="B705">
        <f t="shared" si="16"/>
        <v>587.59</v>
      </c>
    </row>
    <row r="706" spans="1:2">
      <c r="A706" s="14">
        <v>232</v>
      </c>
      <c r="B706" t="e">
        <f t="shared" si="16"/>
        <v>#N/A</v>
      </c>
    </row>
    <row r="707" spans="1:2">
      <c r="A707" s="14">
        <v>23203</v>
      </c>
      <c r="B707" t="e">
        <f t="shared" si="16"/>
        <v>#N/A</v>
      </c>
    </row>
    <row r="708" spans="1:2">
      <c r="A708" s="14">
        <v>2320399</v>
      </c>
      <c r="B708">
        <f t="shared" si="16"/>
        <v>67900</v>
      </c>
    </row>
  </sheetData>
  <autoFilter xmlns:etc="http://www.wps.cn/officeDocument/2017/etCustomData" ref="A1:F284" etc:filterBottomFollowUsedRange="0">
    <extLst/>
  </autoFilter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5"/>
  <sheetViews>
    <sheetView workbookViewId="0">
      <selection activeCell="G1" sqref="G$1:H$1048576"/>
    </sheetView>
  </sheetViews>
  <sheetFormatPr defaultColWidth="10" defaultRowHeight="13.5" outlineLevelCol="7"/>
  <cols>
    <col min="1" max="1" width="5.56666666666667" style="1" customWidth="1"/>
    <col min="2" max="2" width="5.7" style="1" customWidth="1"/>
    <col min="3" max="3" width="6.10833333333333" style="1" customWidth="1"/>
    <col min="4" max="4" width="35.75" style="1" customWidth="1"/>
    <col min="5" max="5" width="25.125" style="1" customWidth="1"/>
    <col min="6" max="16384" width="10" style="1"/>
  </cols>
  <sheetData>
    <row r="1" s="1" customFormat="1" ht="16.35" customHeight="1" spans="1:8">
      <c r="A1" s="2"/>
      <c r="B1" s="2"/>
      <c r="C1" s="2"/>
      <c r="D1" s="3"/>
      <c r="E1" s="3"/>
    </row>
    <row r="2" s="1" customFormat="1" ht="50" customHeight="1" spans="1:8">
      <c r="A2" s="4" t="s">
        <v>799</v>
      </c>
      <c r="B2" s="4"/>
      <c r="C2" s="4"/>
      <c r="D2" s="4"/>
      <c r="E2" s="4"/>
    </row>
    <row r="3" s="1" customFormat="1" ht="16.35" customHeight="1" spans="1:8">
      <c r="A3" s="2"/>
      <c r="B3" s="2"/>
      <c r="C3" s="2"/>
      <c r="D3" s="3"/>
      <c r="E3" s="3"/>
    </row>
    <row r="4" s="1" customFormat="1" ht="16.35" customHeight="1" spans="1:8">
      <c r="A4" s="5" t="s">
        <v>3</v>
      </c>
      <c r="B4" s="5"/>
      <c r="C4" s="5"/>
      <c r="D4" s="5" t="s">
        <v>4</v>
      </c>
      <c r="E4" s="6" t="s">
        <v>5</v>
      </c>
    </row>
    <row r="5" s="1" customFormat="1" ht="28.45" customHeight="1" spans="1:8">
      <c r="A5" s="5" t="s">
        <v>6</v>
      </c>
      <c r="B5" s="5" t="s">
        <v>7</v>
      </c>
      <c r="C5" s="5" t="s">
        <v>8</v>
      </c>
      <c r="D5" s="5"/>
      <c r="E5" s="7"/>
    </row>
    <row r="6" s="1" customFormat="1" ht="21.5" customHeight="1" spans="1:8">
      <c r="A6" s="8"/>
      <c r="B6" s="8"/>
      <c r="C6" s="8"/>
      <c r="D6" s="8" t="s">
        <v>9</v>
      </c>
      <c r="E6" s="9">
        <v>944200</v>
      </c>
    </row>
    <row r="7" s="1" customFormat="1" ht="21.5" customHeight="1" spans="1:8">
      <c r="A7" s="5" t="s">
        <v>10</v>
      </c>
      <c r="B7" s="5"/>
      <c r="C7" s="5"/>
      <c r="D7" s="10" t="s">
        <v>11</v>
      </c>
      <c r="E7" s="9">
        <v>81848.49</v>
      </c>
    </row>
    <row r="8" s="1" customFormat="1" ht="21.55" customHeight="1" spans="1:8">
      <c r="A8" s="5" t="s">
        <v>10</v>
      </c>
      <c r="B8" s="5" t="s">
        <v>12</v>
      </c>
      <c r="C8" s="5"/>
      <c r="D8" s="10" t="s">
        <v>13</v>
      </c>
      <c r="E8" s="9">
        <v>2661.65</v>
      </c>
    </row>
    <row r="9" s="1" customFormat="1" ht="21.55" customHeight="1" spans="1:8">
      <c r="A9" s="11" t="s">
        <v>10</v>
      </c>
      <c r="B9" s="11" t="s">
        <v>12</v>
      </c>
      <c r="C9" s="11" t="s">
        <v>12</v>
      </c>
      <c r="D9" s="12" t="s">
        <v>14</v>
      </c>
      <c r="E9" s="13">
        <v>1936.76</v>
      </c>
      <c r="G9" s="1" t="str">
        <f>A9&amp;B9&amp;C9</f>
        <v>2010101</v>
      </c>
      <c r="H9" s="13">
        <v>1936.76</v>
      </c>
    </row>
    <row r="10" s="1" customFormat="1" ht="21.55" customHeight="1" spans="1:8">
      <c r="A10" s="11" t="s">
        <v>10</v>
      </c>
      <c r="B10" s="11" t="s">
        <v>12</v>
      </c>
      <c r="C10" s="11" t="s">
        <v>15</v>
      </c>
      <c r="D10" s="12" t="s">
        <v>16</v>
      </c>
      <c r="E10" s="13">
        <v>307.79</v>
      </c>
      <c r="G10" s="1" t="str">
        <f t="shared" ref="G10:G73" si="0">A10&amp;B10&amp;C10</f>
        <v>2010102</v>
      </c>
      <c r="H10" s="13">
        <v>307.79</v>
      </c>
    </row>
    <row r="11" s="1" customFormat="1" ht="21.55" customHeight="1" spans="1:8">
      <c r="A11" s="11" t="s">
        <v>10</v>
      </c>
      <c r="B11" s="11" t="s">
        <v>12</v>
      </c>
      <c r="C11" s="11" t="s">
        <v>17</v>
      </c>
      <c r="D11" s="12" t="s">
        <v>18</v>
      </c>
      <c r="E11" s="13">
        <v>188.78</v>
      </c>
      <c r="G11" s="1" t="str">
        <f t="shared" si="0"/>
        <v>2010104</v>
      </c>
      <c r="H11" s="13">
        <v>188.78</v>
      </c>
    </row>
    <row r="12" s="1" customFormat="1" ht="21.55" customHeight="1" spans="1:8">
      <c r="A12" s="11" t="s">
        <v>10</v>
      </c>
      <c r="B12" s="11" t="s">
        <v>12</v>
      </c>
      <c r="C12" s="11" t="s">
        <v>19</v>
      </c>
      <c r="D12" s="12" t="s">
        <v>20</v>
      </c>
      <c r="E12" s="13">
        <v>40</v>
      </c>
      <c r="G12" s="1" t="str">
        <f t="shared" si="0"/>
        <v>2010105</v>
      </c>
      <c r="H12" s="13">
        <v>40</v>
      </c>
    </row>
    <row r="13" s="1" customFormat="1" ht="21.55" customHeight="1" spans="1:8">
      <c r="A13" s="11" t="s">
        <v>10</v>
      </c>
      <c r="B13" s="11" t="s">
        <v>12</v>
      </c>
      <c r="C13" s="11" t="s">
        <v>21</v>
      </c>
      <c r="D13" s="12" t="s">
        <v>22</v>
      </c>
      <c r="E13" s="13">
        <v>188.32</v>
      </c>
      <c r="G13" s="1" t="str">
        <f t="shared" si="0"/>
        <v>2010108</v>
      </c>
      <c r="H13" s="13">
        <v>188.32</v>
      </c>
    </row>
    <row r="14" s="1" customFormat="1" ht="21.55" customHeight="1" spans="1:8">
      <c r="A14" s="5" t="s">
        <v>10</v>
      </c>
      <c r="B14" s="5" t="s">
        <v>42</v>
      </c>
      <c r="C14" s="5"/>
      <c r="D14" s="10" t="s">
        <v>43</v>
      </c>
      <c r="E14" s="9">
        <v>8503.16</v>
      </c>
      <c r="G14" s="1" t="str">
        <f t="shared" si="0"/>
        <v>20111</v>
      </c>
      <c r="H14" s="9">
        <v>8503.16</v>
      </c>
    </row>
    <row r="15" s="1" customFormat="1" ht="21.55" customHeight="1" spans="1:8">
      <c r="A15" s="11" t="s">
        <v>10</v>
      </c>
      <c r="B15" s="11" t="s">
        <v>42</v>
      </c>
      <c r="C15" s="11" t="s">
        <v>12</v>
      </c>
      <c r="D15" s="12" t="s">
        <v>14</v>
      </c>
      <c r="E15" s="13">
        <v>5266.91</v>
      </c>
      <c r="G15" s="1" t="str">
        <f t="shared" si="0"/>
        <v>2011101</v>
      </c>
      <c r="H15" s="13">
        <v>5266.91</v>
      </c>
    </row>
    <row r="16" s="1" customFormat="1" ht="21.55" customHeight="1" spans="1:8">
      <c r="A16" s="11" t="s">
        <v>10</v>
      </c>
      <c r="B16" s="11" t="s">
        <v>42</v>
      </c>
      <c r="C16" s="11" t="s">
        <v>15</v>
      </c>
      <c r="D16" s="12" t="s">
        <v>16</v>
      </c>
      <c r="E16" s="13">
        <v>878.73</v>
      </c>
      <c r="G16" s="1" t="str">
        <f t="shared" si="0"/>
        <v>2011102</v>
      </c>
      <c r="H16" s="13">
        <v>878.73</v>
      </c>
    </row>
    <row r="17" s="1" customFormat="1" ht="21.55" customHeight="1" spans="1:8">
      <c r="A17" s="11" t="s">
        <v>10</v>
      </c>
      <c r="B17" s="11" t="s">
        <v>42</v>
      </c>
      <c r="C17" s="11" t="s">
        <v>19</v>
      </c>
      <c r="D17" s="12" t="s">
        <v>44</v>
      </c>
      <c r="E17" s="13">
        <v>164.99</v>
      </c>
      <c r="G17" s="1" t="str">
        <f t="shared" si="0"/>
        <v>2011105</v>
      </c>
      <c r="H17" s="13">
        <v>164.99</v>
      </c>
    </row>
    <row r="18" s="1" customFormat="1" ht="21.55" customHeight="1" spans="1:8">
      <c r="A18" s="11" t="s">
        <v>10</v>
      </c>
      <c r="B18" s="11" t="s">
        <v>42</v>
      </c>
      <c r="C18" s="11" t="s">
        <v>38</v>
      </c>
      <c r="D18" s="12" t="s">
        <v>45</v>
      </c>
      <c r="E18" s="13">
        <v>550.53</v>
      </c>
      <c r="G18" s="1" t="str">
        <f t="shared" si="0"/>
        <v>2011106</v>
      </c>
      <c r="H18" s="13">
        <v>550.53</v>
      </c>
    </row>
    <row r="19" s="1" customFormat="1" ht="21.55" customHeight="1" spans="1:8">
      <c r="A19" s="11" t="s">
        <v>10</v>
      </c>
      <c r="B19" s="11" t="s">
        <v>42</v>
      </c>
      <c r="C19" s="11" t="s">
        <v>46</v>
      </c>
      <c r="D19" s="12" t="s">
        <v>47</v>
      </c>
      <c r="E19" s="13">
        <v>1642</v>
      </c>
      <c r="G19" s="1" t="str">
        <f t="shared" si="0"/>
        <v>2011199</v>
      </c>
      <c r="H19" s="13">
        <v>1642</v>
      </c>
    </row>
    <row r="20" s="1" customFormat="1" ht="21.55" customHeight="1" spans="1:8">
      <c r="A20" s="5" t="s">
        <v>10</v>
      </c>
      <c r="B20" s="5" t="s">
        <v>15</v>
      </c>
      <c r="C20" s="5"/>
      <c r="D20" s="10" t="s">
        <v>23</v>
      </c>
      <c r="E20" s="9">
        <v>2042.92</v>
      </c>
      <c r="G20" s="1" t="str">
        <f t="shared" si="0"/>
        <v>20102</v>
      </c>
      <c r="H20" s="9">
        <v>2042.92</v>
      </c>
    </row>
    <row r="21" s="1" customFormat="1" ht="21.55" customHeight="1" spans="1:8">
      <c r="A21" s="11" t="s">
        <v>10</v>
      </c>
      <c r="B21" s="11" t="s">
        <v>15</v>
      </c>
      <c r="C21" s="11" t="s">
        <v>12</v>
      </c>
      <c r="D21" s="12" t="s">
        <v>14</v>
      </c>
      <c r="E21" s="13">
        <v>1466.81</v>
      </c>
      <c r="G21" s="1" t="str">
        <f t="shared" si="0"/>
        <v>2010201</v>
      </c>
      <c r="H21" s="13">
        <v>1466.81</v>
      </c>
    </row>
    <row r="22" s="1" customFormat="1" ht="21.55" customHeight="1" spans="1:8">
      <c r="A22" s="11" t="s">
        <v>10</v>
      </c>
      <c r="B22" s="11" t="s">
        <v>15</v>
      </c>
      <c r="C22" s="11" t="s">
        <v>15</v>
      </c>
      <c r="D22" s="12" t="s">
        <v>16</v>
      </c>
      <c r="E22" s="13">
        <v>438.77</v>
      </c>
      <c r="G22" s="1" t="str">
        <f t="shared" si="0"/>
        <v>2010202</v>
      </c>
      <c r="H22" s="13">
        <v>438.77</v>
      </c>
    </row>
    <row r="23" s="1" customFormat="1" ht="21.55" customHeight="1" spans="1:8">
      <c r="A23" s="11" t="s">
        <v>10</v>
      </c>
      <c r="B23" s="11" t="s">
        <v>15</v>
      </c>
      <c r="C23" s="11" t="s">
        <v>17</v>
      </c>
      <c r="D23" s="12" t="s">
        <v>24</v>
      </c>
      <c r="E23" s="13">
        <v>137.34</v>
      </c>
      <c r="G23" s="1" t="str">
        <f t="shared" si="0"/>
        <v>2010204</v>
      </c>
      <c r="H23" s="13">
        <v>137.34</v>
      </c>
    </row>
    <row r="24" s="1" customFormat="1" ht="21.55" customHeight="1" spans="1:8">
      <c r="A24" s="5" t="s">
        <v>10</v>
      </c>
      <c r="B24" s="5" t="s">
        <v>25</v>
      </c>
      <c r="C24" s="5"/>
      <c r="D24" s="10" t="s">
        <v>26</v>
      </c>
      <c r="E24" s="9">
        <v>8576.01</v>
      </c>
      <c r="G24" s="1" t="str">
        <f t="shared" si="0"/>
        <v>20103</v>
      </c>
      <c r="H24" s="9">
        <v>8576.01</v>
      </c>
    </row>
    <row r="25" s="1" customFormat="1" ht="21.55" customHeight="1" spans="1:8">
      <c r="A25" s="11" t="s">
        <v>10</v>
      </c>
      <c r="B25" s="11" t="s">
        <v>25</v>
      </c>
      <c r="C25" s="11" t="s">
        <v>12</v>
      </c>
      <c r="D25" s="12" t="s">
        <v>14</v>
      </c>
      <c r="E25" s="13">
        <v>4092.74</v>
      </c>
      <c r="G25" s="1" t="str">
        <f t="shared" si="0"/>
        <v>2010301</v>
      </c>
      <c r="H25" s="13">
        <v>4092.74</v>
      </c>
    </row>
    <row r="26" s="1" customFormat="1" ht="21.55" customHeight="1" spans="1:8">
      <c r="A26" s="11" t="s">
        <v>10</v>
      </c>
      <c r="B26" s="11" t="s">
        <v>25</v>
      </c>
      <c r="C26" s="11" t="s">
        <v>15</v>
      </c>
      <c r="D26" s="12" t="s">
        <v>16</v>
      </c>
      <c r="E26" s="13">
        <v>1507.13</v>
      </c>
      <c r="G26" s="1" t="str">
        <f t="shared" si="0"/>
        <v>2010302</v>
      </c>
      <c r="H26" s="13">
        <v>1507.13</v>
      </c>
    </row>
    <row r="27" s="1" customFormat="1" ht="21.55" customHeight="1" spans="1:8">
      <c r="A27" s="11" t="s">
        <v>10</v>
      </c>
      <c r="B27" s="11" t="s">
        <v>25</v>
      </c>
      <c r="C27" s="11" t="s">
        <v>25</v>
      </c>
      <c r="D27" s="12" t="s">
        <v>27</v>
      </c>
      <c r="E27" s="13">
        <v>101.08</v>
      </c>
      <c r="G27" s="1" t="str">
        <f t="shared" si="0"/>
        <v>2010303</v>
      </c>
      <c r="H27" s="13">
        <v>101.08</v>
      </c>
    </row>
    <row r="28" s="1" customFormat="1" ht="21.55" customHeight="1" spans="1:8">
      <c r="A28" s="11" t="s">
        <v>10</v>
      </c>
      <c r="B28" s="11" t="s">
        <v>25</v>
      </c>
      <c r="C28" s="11" t="s">
        <v>17</v>
      </c>
      <c r="D28" s="12" t="s">
        <v>28</v>
      </c>
      <c r="E28" s="13">
        <v>156.49</v>
      </c>
      <c r="G28" s="1" t="str">
        <f t="shared" si="0"/>
        <v>2010304</v>
      </c>
      <c r="H28" s="13">
        <v>156.49</v>
      </c>
    </row>
    <row r="29" s="1" customFormat="1" ht="21.55" customHeight="1" spans="1:8">
      <c r="A29" s="11" t="s">
        <v>10</v>
      </c>
      <c r="B29" s="11" t="s">
        <v>25</v>
      </c>
      <c r="C29" s="11" t="s">
        <v>29</v>
      </c>
      <c r="D29" s="12" t="s">
        <v>30</v>
      </c>
      <c r="E29" s="13">
        <v>2718.57</v>
      </c>
      <c r="G29" s="1" t="str">
        <f t="shared" si="0"/>
        <v>2010350</v>
      </c>
      <c r="H29" s="13">
        <v>2718.57</v>
      </c>
    </row>
    <row r="30" s="1" customFormat="1" ht="21.55" customHeight="1" spans="1:8">
      <c r="A30" s="5" t="s">
        <v>10</v>
      </c>
      <c r="B30" s="5" t="s">
        <v>93</v>
      </c>
      <c r="C30" s="5"/>
      <c r="D30" s="10" t="s">
        <v>94</v>
      </c>
      <c r="E30" s="9">
        <v>1093.38</v>
      </c>
      <c r="G30" s="1" t="str">
        <f t="shared" si="0"/>
        <v>20140</v>
      </c>
      <c r="H30" s="9">
        <v>1093.38</v>
      </c>
    </row>
    <row r="31" s="1" customFormat="1" ht="21.55" customHeight="1" spans="1:8">
      <c r="A31" s="11" t="s">
        <v>10</v>
      </c>
      <c r="B31" s="11" t="s">
        <v>93</v>
      </c>
      <c r="C31" s="11" t="s">
        <v>12</v>
      </c>
      <c r="D31" s="12" t="s">
        <v>14</v>
      </c>
      <c r="E31" s="13">
        <v>553.01</v>
      </c>
      <c r="G31" s="1" t="str">
        <f t="shared" si="0"/>
        <v>2014001</v>
      </c>
      <c r="H31" s="13">
        <v>553.01</v>
      </c>
    </row>
    <row r="32" s="1" customFormat="1" ht="21.55" customHeight="1" spans="1:8">
      <c r="A32" s="11" t="s">
        <v>10</v>
      </c>
      <c r="B32" s="11" t="s">
        <v>93</v>
      </c>
      <c r="C32" s="11" t="s">
        <v>17</v>
      </c>
      <c r="D32" s="12" t="s">
        <v>95</v>
      </c>
      <c r="E32" s="13">
        <v>540.37</v>
      </c>
      <c r="G32" s="1" t="str">
        <f t="shared" si="0"/>
        <v>2014004</v>
      </c>
      <c r="H32" s="13">
        <v>540.37</v>
      </c>
    </row>
    <row r="33" s="1" customFormat="1" ht="21.55" customHeight="1" spans="1:8">
      <c r="A33" s="5" t="s">
        <v>10</v>
      </c>
      <c r="B33" s="5" t="s">
        <v>19</v>
      </c>
      <c r="C33" s="5"/>
      <c r="D33" s="10" t="s">
        <v>32</v>
      </c>
      <c r="E33" s="9">
        <v>6014.42</v>
      </c>
      <c r="G33" s="1" t="str">
        <f t="shared" si="0"/>
        <v>20105</v>
      </c>
      <c r="H33" s="9">
        <v>6014.42</v>
      </c>
    </row>
    <row r="34" s="1" customFormat="1" ht="21.55" customHeight="1" spans="1:8">
      <c r="A34" s="11" t="s">
        <v>10</v>
      </c>
      <c r="B34" s="11" t="s">
        <v>19</v>
      </c>
      <c r="C34" s="11" t="s">
        <v>12</v>
      </c>
      <c r="D34" s="12" t="s">
        <v>14</v>
      </c>
      <c r="E34" s="13">
        <v>1023.92</v>
      </c>
      <c r="G34" s="1" t="str">
        <f t="shared" si="0"/>
        <v>2010501</v>
      </c>
      <c r="H34" s="13">
        <v>1023.92</v>
      </c>
    </row>
    <row r="35" s="1" customFormat="1" ht="21.55" customHeight="1" spans="1:8">
      <c r="A35" s="11" t="s">
        <v>10</v>
      </c>
      <c r="B35" s="11" t="s">
        <v>19</v>
      </c>
      <c r="C35" s="11" t="s">
        <v>17</v>
      </c>
      <c r="D35" s="12" t="s">
        <v>33</v>
      </c>
      <c r="E35" s="13">
        <v>4500</v>
      </c>
      <c r="G35" s="1" t="str">
        <f t="shared" si="0"/>
        <v>2010504</v>
      </c>
      <c r="H35" s="13">
        <v>4500</v>
      </c>
    </row>
    <row r="36" s="1" customFormat="1" ht="21.55" customHeight="1" spans="1:8">
      <c r="A36" s="11" t="s">
        <v>10</v>
      </c>
      <c r="B36" s="11" t="s">
        <v>19</v>
      </c>
      <c r="C36" s="11" t="s">
        <v>19</v>
      </c>
      <c r="D36" s="12" t="s">
        <v>34</v>
      </c>
      <c r="E36" s="13">
        <v>118.75</v>
      </c>
      <c r="G36" s="1" t="str">
        <f t="shared" si="0"/>
        <v>2010505</v>
      </c>
      <c r="H36" s="13">
        <v>118.75</v>
      </c>
    </row>
    <row r="37" s="1" customFormat="1" ht="21.55" customHeight="1" spans="1:8">
      <c r="A37" s="11" t="s">
        <v>10</v>
      </c>
      <c r="B37" s="11" t="s">
        <v>19</v>
      </c>
      <c r="C37" s="11" t="s">
        <v>35</v>
      </c>
      <c r="D37" s="12" t="s">
        <v>36</v>
      </c>
      <c r="E37" s="13">
        <v>100</v>
      </c>
      <c r="G37" s="1" t="str">
        <f t="shared" si="0"/>
        <v>2010507</v>
      </c>
      <c r="H37" s="13">
        <v>100</v>
      </c>
    </row>
    <row r="38" s="1" customFormat="1" ht="21.55" customHeight="1" spans="1:8">
      <c r="A38" s="11" t="s">
        <v>10</v>
      </c>
      <c r="B38" s="11" t="s">
        <v>19</v>
      </c>
      <c r="C38" s="11" t="s">
        <v>21</v>
      </c>
      <c r="D38" s="12" t="s">
        <v>37</v>
      </c>
      <c r="E38" s="13">
        <v>271.75</v>
      </c>
      <c r="G38" s="1" t="str">
        <f t="shared" si="0"/>
        <v>2010508</v>
      </c>
      <c r="H38" s="13">
        <v>271.75</v>
      </c>
    </row>
    <row r="39" s="1" customFormat="1" ht="21.55" customHeight="1" spans="1:8">
      <c r="A39" s="5" t="s">
        <v>10</v>
      </c>
      <c r="B39" s="5" t="s">
        <v>38</v>
      </c>
      <c r="C39" s="5"/>
      <c r="D39" s="10" t="s">
        <v>39</v>
      </c>
      <c r="E39" s="9">
        <v>6316.15</v>
      </c>
      <c r="G39" s="1" t="str">
        <f t="shared" si="0"/>
        <v>20106</v>
      </c>
      <c r="H39" s="9">
        <v>6316.15</v>
      </c>
    </row>
    <row r="40" s="1" customFormat="1" ht="21.55" customHeight="1" spans="1:8">
      <c r="A40" s="11" t="s">
        <v>10</v>
      </c>
      <c r="B40" s="11" t="s">
        <v>38</v>
      </c>
      <c r="C40" s="11" t="s">
        <v>12</v>
      </c>
      <c r="D40" s="12" t="s">
        <v>14</v>
      </c>
      <c r="E40" s="13">
        <v>3630.45</v>
      </c>
      <c r="G40" s="1" t="str">
        <f t="shared" si="0"/>
        <v>2010601</v>
      </c>
      <c r="H40" s="13">
        <v>3630.45</v>
      </c>
    </row>
    <row r="41" s="1" customFormat="1" ht="21.55" customHeight="1" spans="1:8">
      <c r="A41" s="11" t="s">
        <v>10</v>
      </c>
      <c r="B41" s="11" t="s">
        <v>38</v>
      </c>
      <c r="C41" s="11" t="s">
        <v>15</v>
      </c>
      <c r="D41" s="12" t="s">
        <v>16</v>
      </c>
      <c r="E41" s="13">
        <v>2685.7</v>
      </c>
      <c r="G41" s="1" t="str">
        <f t="shared" si="0"/>
        <v>2010602</v>
      </c>
      <c r="H41" s="13">
        <v>2685.7</v>
      </c>
    </row>
    <row r="42" s="1" customFormat="1" ht="21.55" customHeight="1" spans="1:8">
      <c r="A42" s="5" t="s">
        <v>10</v>
      </c>
      <c r="B42" s="5" t="s">
        <v>21</v>
      </c>
      <c r="C42" s="5"/>
      <c r="D42" s="10" t="s">
        <v>40</v>
      </c>
      <c r="E42" s="9">
        <v>2574.88</v>
      </c>
      <c r="G42" s="1" t="str">
        <f t="shared" si="0"/>
        <v>20108</v>
      </c>
      <c r="H42" s="9">
        <v>2574.88</v>
      </c>
    </row>
    <row r="43" s="1" customFormat="1" ht="21.55" customHeight="1" spans="1:8">
      <c r="A43" s="11" t="s">
        <v>10</v>
      </c>
      <c r="B43" s="11" t="s">
        <v>21</v>
      </c>
      <c r="C43" s="11" t="s">
        <v>12</v>
      </c>
      <c r="D43" s="12" t="s">
        <v>14</v>
      </c>
      <c r="E43" s="13">
        <v>1564.27</v>
      </c>
      <c r="G43" s="1" t="str">
        <f t="shared" si="0"/>
        <v>2010801</v>
      </c>
      <c r="H43" s="13">
        <v>1564.27</v>
      </c>
    </row>
    <row r="44" s="1" customFormat="1" ht="21.55" customHeight="1" spans="1:8">
      <c r="A44" s="11" t="s">
        <v>10</v>
      </c>
      <c r="B44" s="11" t="s">
        <v>21</v>
      </c>
      <c r="C44" s="11" t="s">
        <v>17</v>
      </c>
      <c r="D44" s="12" t="s">
        <v>41</v>
      </c>
      <c r="E44" s="13">
        <v>1010.61</v>
      </c>
      <c r="G44" s="1" t="str">
        <f t="shared" si="0"/>
        <v>2010804</v>
      </c>
      <c r="H44" s="13">
        <v>1010.61</v>
      </c>
    </row>
    <row r="45" s="1" customFormat="1" ht="21.55" customHeight="1" spans="1:8">
      <c r="A45" s="5" t="s">
        <v>10</v>
      </c>
      <c r="B45" s="5" t="s">
        <v>67</v>
      </c>
      <c r="C45" s="5"/>
      <c r="D45" s="10" t="s">
        <v>68</v>
      </c>
      <c r="E45" s="9">
        <v>2594.52</v>
      </c>
      <c r="G45" s="1" t="str">
        <f t="shared" si="0"/>
        <v>20132</v>
      </c>
      <c r="H45" s="9">
        <v>2594.52</v>
      </c>
    </row>
    <row r="46" s="1" customFormat="1" ht="21.55" customHeight="1" spans="1:8">
      <c r="A46" s="11" t="s">
        <v>10</v>
      </c>
      <c r="B46" s="11" t="s">
        <v>67</v>
      </c>
      <c r="C46" s="11" t="s">
        <v>12</v>
      </c>
      <c r="D46" s="12" t="s">
        <v>14</v>
      </c>
      <c r="E46" s="13">
        <v>1658.08</v>
      </c>
      <c r="G46" s="1" t="str">
        <f t="shared" si="0"/>
        <v>2013201</v>
      </c>
      <c r="H46" s="13">
        <v>1658.08</v>
      </c>
    </row>
    <row r="47" s="1" customFormat="1" ht="21.55" customHeight="1" spans="1:8">
      <c r="A47" s="11" t="s">
        <v>10</v>
      </c>
      <c r="B47" s="11" t="s">
        <v>67</v>
      </c>
      <c r="C47" s="11" t="s">
        <v>15</v>
      </c>
      <c r="D47" s="12" t="s">
        <v>16</v>
      </c>
      <c r="E47" s="13">
        <v>817.75</v>
      </c>
      <c r="G47" s="1" t="str">
        <f t="shared" si="0"/>
        <v>2013202</v>
      </c>
      <c r="H47" s="13">
        <v>817.75</v>
      </c>
    </row>
    <row r="48" s="1" customFormat="1" ht="21.55" customHeight="1" spans="1:8">
      <c r="A48" s="11" t="s">
        <v>10</v>
      </c>
      <c r="B48" s="11" t="s">
        <v>67</v>
      </c>
      <c r="C48" s="11" t="s">
        <v>46</v>
      </c>
      <c r="D48" s="12" t="s">
        <v>69</v>
      </c>
      <c r="E48" s="13">
        <v>118.69</v>
      </c>
      <c r="G48" s="1" t="str">
        <f t="shared" si="0"/>
        <v>2013299</v>
      </c>
      <c r="H48" s="13">
        <v>118.69</v>
      </c>
    </row>
    <row r="49" s="1" customFormat="1" ht="21.55" customHeight="1" spans="1:8">
      <c r="A49" s="5" t="s">
        <v>10</v>
      </c>
      <c r="B49" s="5" t="s">
        <v>83</v>
      </c>
      <c r="C49" s="5"/>
      <c r="D49" s="10" t="s">
        <v>84</v>
      </c>
      <c r="E49" s="9">
        <v>10636.72</v>
      </c>
      <c r="G49" s="1" t="str">
        <f t="shared" si="0"/>
        <v>20138</v>
      </c>
      <c r="H49" s="9">
        <v>10636.72</v>
      </c>
    </row>
    <row r="50" s="1" customFormat="1" ht="21.55" customHeight="1" spans="1:8">
      <c r="A50" s="11" t="s">
        <v>10</v>
      </c>
      <c r="B50" s="11" t="s">
        <v>83</v>
      </c>
      <c r="C50" s="11" t="s">
        <v>12</v>
      </c>
      <c r="D50" s="12" t="s">
        <v>14</v>
      </c>
      <c r="E50" s="13">
        <v>7374.85</v>
      </c>
      <c r="G50" s="1" t="str">
        <f t="shared" si="0"/>
        <v>2013801</v>
      </c>
      <c r="H50" s="13">
        <v>7374.85</v>
      </c>
    </row>
    <row r="51" s="1" customFormat="1" ht="21.55" customHeight="1" spans="1:8">
      <c r="A51" s="11" t="s">
        <v>10</v>
      </c>
      <c r="B51" s="11" t="s">
        <v>83</v>
      </c>
      <c r="C51" s="11" t="s">
        <v>15</v>
      </c>
      <c r="D51" s="12" t="s">
        <v>16</v>
      </c>
      <c r="E51" s="13">
        <v>265.64</v>
      </c>
      <c r="G51" s="1" t="str">
        <f t="shared" si="0"/>
        <v>2013802</v>
      </c>
      <c r="H51" s="13">
        <v>265.64</v>
      </c>
    </row>
    <row r="52" s="1" customFormat="1" ht="21.55" customHeight="1" spans="1:8">
      <c r="A52" s="11" t="s">
        <v>10</v>
      </c>
      <c r="B52" s="11" t="s">
        <v>83</v>
      </c>
      <c r="C52" s="11" t="s">
        <v>17</v>
      </c>
      <c r="D52" s="12" t="s">
        <v>85</v>
      </c>
      <c r="E52" s="13">
        <v>23.09</v>
      </c>
      <c r="G52" s="1" t="str">
        <f t="shared" si="0"/>
        <v>2013804</v>
      </c>
      <c r="H52" s="13">
        <v>23.09</v>
      </c>
    </row>
    <row r="53" s="1" customFormat="1" ht="21.55" customHeight="1" spans="1:8">
      <c r="A53" s="11" t="s">
        <v>10</v>
      </c>
      <c r="B53" s="11" t="s">
        <v>83</v>
      </c>
      <c r="C53" s="11" t="s">
        <v>19</v>
      </c>
      <c r="D53" s="12" t="s">
        <v>86</v>
      </c>
      <c r="E53" s="13">
        <v>421.89</v>
      </c>
      <c r="G53" s="1" t="str">
        <f t="shared" si="0"/>
        <v>2013805</v>
      </c>
      <c r="H53" s="13">
        <v>421.89</v>
      </c>
    </row>
    <row r="54" s="1" customFormat="1" ht="21.55" customHeight="1" spans="1:8">
      <c r="A54" s="11" t="s">
        <v>10</v>
      </c>
      <c r="B54" s="11" t="s">
        <v>83</v>
      </c>
      <c r="C54" s="11" t="s">
        <v>87</v>
      </c>
      <c r="D54" s="12" t="s">
        <v>88</v>
      </c>
      <c r="E54" s="13">
        <v>122.6</v>
      </c>
      <c r="G54" s="1" t="str">
        <f t="shared" si="0"/>
        <v>2013810</v>
      </c>
      <c r="H54" s="13">
        <v>122.6</v>
      </c>
    </row>
    <row r="55" s="1" customFormat="1" ht="21.55" customHeight="1" spans="1:8">
      <c r="A55" s="11" t="s">
        <v>10</v>
      </c>
      <c r="B55" s="11" t="s">
        <v>83</v>
      </c>
      <c r="C55" s="11" t="s">
        <v>89</v>
      </c>
      <c r="D55" s="12" t="s">
        <v>90</v>
      </c>
      <c r="E55" s="13">
        <v>23.09</v>
      </c>
      <c r="G55" s="1" t="str">
        <f t="shared" si="0"/>
        <v>2013816</v>
      </c>
      <c r="H55" s="13">
        <v>23.09</v>
      </c>
    </row>
    <row r="56" s="1" customFormat="1" ht="21.55" customHeight="1" spans="1:8">
      <c r="A56" s="11" t="s">
        <v>10</v>
      </c>
      <c r="B56" s="11" t="s">
        <v>83</v>
      </c>
      <c r="C56" s="11" t="s">
        <v>29</v>
      </c>
      <c r="D56" s="12" t="s">
        <v>30</v>
      </c>
      <c r="E56" s="13">
        <v>2405.56</v>
      </c>
      <c r="G56" s="1" t="str">
        <f t="shared" si="0"/>
        <v>2013850</v>
      </c>
      <c r="H56" s="13">
        <v>2405.56</v>
      </c>
    </row>
    <row r="57" s="1" customFormat="1" ht="21.55" customHeight="1" spans="1:8">
      <c r="A57" s="5" t="s">
        <v>10</v>
      </c>
      <c r="B57" s="5" t="s">
        <v>96</v>
      </c>
      <c r="C57" s="5"/>
      <c r="D57" s="10" t="s">
        <v>97</v>
      </c>
      <c r="E57" s="9">
        <v>1886.65</v>
      </c>
      <c r="G57" s="1" t="str">
        <f t="shared" si="0"/>
        <v>20141</v>
      </c>
      <c r="H57" s="9">
        <v>1886.65</v>
      </c>
    </row>
    <row r="58" s="1" customFormat="1" ht="21.55" customHeight="1" spans="1:8">
      <c r="A58" s="11" t="s">
        <v>10</v>
      </c>
      <c r="B58" s="11" t="s">
        <v>96</v>
      </c>
      <c r="C58" s="11" t="s">
        <v>12</v>
      </c>
      <c r="D58" s="12" t="s">
        <v>14</v>
      </c>
      <c r="E58" s="13">
        <v>969.05</v>
      </c>
      <c r="G58" s="1" t="str">
        <f t="shared" si="0"/>
        <v>2014101</v>
      </c>
      <c r="H58" s="13">
        <v>969.05</v>
      </c>
    </row>
    <row r="59" s="1" customFormat="1" ht="21.55" customHeight="1" spans="1:8">
      <c r="A59" s="11" t="s">
        <v>10</v>
      </c>
      <c r="B59" s="11" t="s">
        <v>96</v>
      </c>
      <c r="C59" s="11" t="s">
        <v>15</v>
      </c>
      <c r="D59" s="12" t="s">
        <v>16</v>
      </c>
      <c r="E59" s="13">
        <v>917.6</v>
      </c>
      <c r="G59" s="1" t="str">
        <f t="shared" si="0"/>
        <v>2014102</v>
      </c>
      <c r="H59" s="13">
        <v>917.6</v>
      </c>
    </row>
    <row r="60" s="1" customFormat="1" ht="21.55" customHeight="1" spans="1:8">
      <c r="A60" s="5" t="s">
        <v>10</v>
      </c>
      <c r="B60" s="5" t="s">
        <v>52</v>
      </c>
      <c r="C60" s="5"/>
      <c r="D60" s="10" t="s">
        <v>53</v>
      </c>
      <c r="E60" s="9">
        <v>15.95</v>
      </c>
      <c r="G60" s="1" t="str">
        <f t="shared" si="0"/>
        <v>20123</v>
      </c>
      <c r="H60" s="9">
        <v>15.95</v>
      </c>
    </row>
    <row r="61" s="1" customFormat="1" ht="21.55" customHeight="1" spans="1:8">
      <c r="A61" s="11" t="s">
        <v>10</v>
      </c>
      <c r="B61" s="11" t="s">
        <v>52</v>
      </c>
      <c r="C61" s="11" t="s">
        <v>17</v>
      </c>
      <c r="D61" s="12" t="s">
        <v>54</v>
      </c>
      <c r="E61" s="13">
        <v>15.95</v>
      </c>
      <c r="G61" s="1" t="str">
        <f t="shared" si="0"/>
        <v>2012304</v>
      </c>
      <c r="H61" s="13">
        <v>15.95</v>
      </c>
    </row>
    <row r="62" s="1" customFormat="1" ht="21.55" customHeight="1" spans="1:8">
      <c r="A62" s="5" t="s">
        <v>10</v>
      </c>
      <c r="B62" s="5" t="s">
        <v>73</v>
      </c>
      <c r="C62" s="5"/>
      <c r="D62" s="10" t="s">
        <v>74</v>
      </c>
      <c r="E62" s="9">
        <v>883.77</v>
      </c>
      <c r="G62" s="1" t="str">
        <f t="shared" si="0"/>
        <v>20134</v>
      </c>
      <c r="H62" s="9">
        <v>883.77</v>
      </c>
    </row>
    <row r="63" s="1" customFormat="1" ht="21.55" customHeight="1" spans="1:8">
      <c r="A63" s="11" t="s">
        <v>10</v>
      </c>
      <c r="B63" s="11" t="s">
        <v>73</v>
      </c>
      <c r="C63" s="11" t="s">
        <v>12</v>
      </c>
      <c r="D63" s="12" t="s">
        <v>14</v>
      </c>
      <c r="E63" s="13">
        <v>494.87</v>
      </c>
      <c r="G63" s="1" t="str">
        <f t="shared" si="0"/>
        <v>2013401</v>
      </c>
      <c r="H63" s="13">
        <v>494.87</v>
      </c>
    </row>
    <row r="64" s="1" customFormat="1" ht="21.55" customHeight="1" spans="1:8">
      <c r="A64" s="11" t="s">
        <v>10</v>
      </c>
      <c r="B64" s="11" t="s">
        <v>73</v>
      </c>
      <c r="C64" s="11" t="s">
        <v>15</v>
      </c>
      <c r="D64" s="12" t="s">
        <v>16</v>
      </c>
      <c r="E64" s="13">
        <v>125.05</v>
      </c>
      <c r="G64" s="1" t="str">
        <f t="shared" si="0"/>
        <v>2013402</v>
      </c>
      <c r="H64" s="13">
        <v>125.05</v>
      </c>
    </row>
    <row r="65" s="1" customFormat="1" ht="21.55" customHeight="1" spans="1:8">
      <c r="A65" s="11" t="s">
        <v>10</v>
      </c>
      <c r="B65" s="11" t="s">
        <v>73</v>
      </c>
      <c r="C65" s="11" t="s">
        <v>17</v>
      </c>
      <c r="D65" s="12" t="s">
        <v>75</v>
      </c>
      <c r="E65" s="13">
        <v>242.95</v>
      </c>
      <c r="G65" s="1" t="str">
        <f t="shared" si="0"/>
        <v>2013404</v>
      </c>
      <c r="H65" s="13">
        <v>242.95</v>
      </c>
    </row>
    <row r="66" s="1" customFormat="1" ht="21.55" customHeight="1" spans="1:8">
      <c r="A66" s="11" t="s">
        <v>10</v>
      </c>
      <c r="B66" s="11" t="s">
        <v>73</v>
      </c>
      <c r="C66" s="11" t="s">
        <v>19</v>
      </c>
      <c r="D66" s="12" t="s">
        <v>76</v>
      </c>
      <c r="E66" s="13">
        <v>13.3</v>
      </c>
      <c r="G66" s="1" t="str">
        <f t="shared" si="0"/>
        <v>2013405</v>
      </c>
      <c r="H66" s="13">
        <v>13.3</v>
      </c>
    </row>
    <row r="67" s="1" customFormat="1" ht="21.55" customHeight="1" spans="1:8">
      <c r="A67" s="11" t="s">
        <v>10</v>
      </c>
      <c r="B67" s="11" t="s">
        <v>73</v>
      </c>
      <c r="C67" s="11" t="s">
        <v>46</v>
      </c>
      <c r="D67" s="12" t="s">
        <v>77</v>
      </c>
      <c r="E67" s="13">
        <v>7.6</v>
      </c>
      <c r="G67" s="1" t="str">
        <f t="shared" si="0"/>
        <v>2013499</v>
      </c>
      <c r="H67" s="13">
        <v>7.6</v>
      </c>
    </row>
    <row r="68" s="1" customFormat="1" ht="21.55" customHeight="1" spans="1:8">
      <c r="A68" s="5" t="s">
        <v>10</v>
      </c>
      <c r="B68" s="5" t="s">
        <v>61</v>
      </c>
      <c r="C68" s="5"/>
      <c r="D68" s="10" t="s">
        <v>62</v>
      </c>
      <c r="E68" s="9">
        <v>3002.28</v>
      </c>
      <c r="G68" s="1" t="str">
        <f t="shared" si="0"/>
        <v>20129</v>
      </c>
      <c r="H68" s="9">
        <v>3002.28</v>
      </c>
    </row>
    <row r="69" s="1" customFormat="1" ht="21.55" customHeight="1" spans="1:8">
      <c r="A69" s="11" t="s">
        <v>10</v>
      </c>
      <c r="B69" s="11" t="s">
        <v>61</v>
      </c>
      <c r="C69" s="11" t="s">
        <v>12</v>
      </c>
      <c r="D69" s="12" t="s">
        <v>14</v>
      </c>
      <c r="E69" s="13">
        <v>1769.27</v>
      </c>
      <c r="G69" s="1" t="str">
        <f t="shared" si="0"/>
        <v>2012901</v>
      </c>
      <c r="H69" s="13">
        <v>1769.27</v>
      </c>
    </row>
    <row r="70" s="1" customFormat="1" ht="21.55" customHeight="1" spans="1:8">
      <c r="A70" s="11" t="s">
        <v>10</v>
      </c>
      <c r="B70" s="11" t="s">
        <v>61</v>
      </c>
      <c r="C70" s="11" t="s">
        <v>15</v>
      </c>
      <c r="D70" s="12" t="s">
        <v>16</v>
      </c>
      <c r="E70" s="13">
        <v>475.3</v>
      </c>
      <c r="G70" s="1" t="str">
        <f t="shared" si="0"/>
        <v>2012902</v>
      </c>
      <c r="H70" s="13">
        <v>475.3</v>
      </c>
    </row>
    <row r="71" s="1" customFormat="1" ht="21.55" customHeight="1" spans="1:8">
      <c r="A71" s="11" t="s">
        <v>10</v>
      </c>
      <c r="B71" s="11" t="s">
        <v>61</v>
      </c>
      <c r="C71" s="11" t="s">
        <v>29</v>
      </c>
      <c r="D71" s="12" t="s">
        <v>30</v>
      </c>
      <c r="E71" s="13">
        <v>656.51</v>
      </c>
      <c r="G71" s="1" t="str">
        <f t="shared" si="0"/>
        <v>2012950</v>
      </c>
      <c r="H71" s="13">
        <v>656.51</v>
      </c>
    </row>
    <row r="72" s="1" customFormat="1" ht="21.55" customHeight="1" spans="1:8">
      <c r="A72" s="11" t="s">
        <v>10</v>
      </c>
      <c r="B72" s="11" t="s">
        <v>61</v>
      </c>
      <c r="C72" s="11" t="s">
        <v>46</v>
      </c>
      <c r="D72" s="12" t="s">
        <v>63</v>
      </c>
      <c r="E72" s="13">
        <v>101.2</v>
      </c>
      <c r="G72" s="1" t="str">
        <f t="shared" si="0"/>
        <v>2012999</v>
      </c>
      <c r="H72" s="13">
        <v>101.2</v>
      </c>
    </row>
    <row r="73" s="1" customFormat="1" ht="21.55" customHeight="1" spans="1:8">
      <c r="A73" s="5" t="s">
        <v>10</v>
      </c>
      <c r="B73" s="5" t="s">
        <v>64</v>
      </c>
      <c r="C73" s="5"/>
      <c r="D73" s="10" t="s">
        <v>65</v>
      </c>
      <c r="E73" s="9">
        <v>7581.9</v>
      </c>
      <c r="G73" s="1" t="str">
        <f t="shared" si="0"/>
        <v>20131</v>
      </c>
      <c r="H73" s="9">
        <v>7581.9</v>
      </c>
    </row>
    <row r="74" s="1" customFormat="1" ht="21.55" customHeight="1" spans="1:8">
      <c r="A74" s="11" t="s">
        <v>10</v>
      </c>
      <c r="B74" s="11" t="s">
        <v>64</v>
      </c>
      <c r="C74" s="11" t="s">
        <v>12</v>
      </c>
      <c r="D74" s="12" t="s">
        <v>14</v>
      </c>
      <c r="E74" s="13">
        <v>5573.49</v>
      </c>
      <c r="G74" s="1" t="str">
        <f t="shared" ref="G74:G137" si="1">A74&amp;B74&amp;C74</f>
        <v>2013101</v>
      </c>
      <c r="H74" s="13">
        <v>5573.49</v>
      </c>
    </row>
    <row r="75" s="1" customFormat="1" ht="21.55" customHeight="1" spans="1:8">
      <c r="A75" s="11" t="s">
        <v>10</v>
      </c>
      <c r="B75" s="11" t="s">
        <v>64</v>
      </c>
      <c r="C75" s="11" t="s">
        <v>15</v>
      </c>
      <c r="D75" s="12" t="s">
        <v>16</v>
      </c>
      <c r="E75" s="13">
        <v>669.1</v>
      </c>
      <c r="G75" s="1" t="str">
        <f t="shared" si="1"/>
        <v>2013102</v>
      </c>
      <c r="H75" s="13">
        <v>669.1</v>
      </c>
    </row>
    <row r="76" s="1" customFormat="1" ht="25" customHeight="1" spans="1:8">
      <c r="A76" s="11" t="s">
        <v>10</v>
      </c>
      <c r="B76" s="11" t="s">
        <v>64</v>
      </c>
      <c r="C76" s="11" t="s">
        <v>46</v>
      </c>
      <c r="D76" s="12" t="s">
        <v>66</v>
      </c>
      <c r="E76" s="13">
        <v>1339.31</v>
      </c>
      <c r="G76" s="1" t="str">
        <f t="shared" si="1"/>
        <v>2013199</v>
      </c>
      <c r="H76" s="13">
        <v>1339.31</v>
      </c>
    </row>
    <row r="77" s="1" customFormat="1" ht="21.55" customHeight="1" spans="1:8">
      <c r="A77" s="5" t="s">
        <v>10</v>
      </c>
      <c r="B77" s="5" t="s">
        <v>55</v>
      </c>
      <c r="C77" s="5"/>
      <c r="D77" s="10" t="s">
        <v>56</v>
      </c>
      <c r="E77" s="9">
        <v>552.83</v>
      </c>
      <c r="G77" s="1" t="str">
        <f t="shared" si="1"/>
        <v>20126</v>
      </c>
      <c r="H77" s="9">
        <v>552.83</v>
      </c>
    </row>
    <row r="78" s="1" customFormat="1" ht="21.55" customHeight="1" spans="1:8">
      <c r="A78" s="11" t="s">
        <v>10</v>
      </c>
      <c r="B78" s="11" t="s">
        <v>55</v>
      </c>
      <c r="C78" s="11" t="s">
        <v>12</v>
      </c>
      <c r="D78" s="12" t="s">
        <v>14</v>
      </c>
      <c r="E78" s="13">
        <v>485.95</v>
      </c>
      <c r="G78" s="1" t="str">
        <f t="shared" si="1"/>
        <v>2012601</v>
      </c>
      <c r="H78" s="13">
        <v>485.95</v>
      </c>
    </row>
    <row r="79" s="1" customFormat="1" ht="21.55" customHeight="1" spans="1:8">
      <c r="A79" s="11" t="s">
        <v>10</v>
      </c>
      <c r="B79" s="11" t="s">
        <v>55</v>
      </c>
      <c r="C79" s="11" t="s">
        <v>17</v>
      </c>
      <c r="D79" s="12" t="s">
        <v>57</v>
      </c>
      <c r="E79" s="13">
        <v>66.88</v>
      </c>
      <c r="G79" s="1" t="str">
        <f t="shared" si="1"/>
        <v>2012604</v>
      </c>
      <c r="H79" s="13">
        <v>66.88</v>
      </c>
    </row>
    <row r="80" s="1" customFormat="1" ht="21.55" customHeight="1" spans="1:8">
      <c r="A80" s="5" t="s">
        <v>10</v>
      </c>
      <c r="B80" s="5" t="s">
        <v>46</v>
      </c>
      <c r="C80" s="5"/>
      <c r="D80" s="10" t="s">
        <v>98</v>
      </c>
      <c r="E80" s="9">
        <v>7025.9</v>
      </c>
      <c r="G80" s="1" t="str">
        <f t="shared" si="1"/>
        <v>20199</v>
      </c>
      <c r="H80" s="9">
        <v>7025.9</v>
      </c>
    </row>
    <row r="81" s="1" customFormat="1" ht="21.55" customHeight="1" spans="1:8">
      <c r="A81" s="11" t="s">
        <v>10</v>
      </c>
      <c r="B81" s="11" t="s">
        <v>46</v>
      </c>
      <c r="C81" s="11" t="s">
        <v>46</v>
      </c>
      <c r="D81" s="12" t="s">
        <v>99</v>
      </c>
      <c r="E81" s="13">
        <v>7025.9</v>
      </c>
      <c r="G81" s="1" t="str">
        <f t="shared" si="1"/>
        <v>2019999</v>
      </c>
      <c r="H81" s="13">
        <v>7025.9</v>
      </c>
    </row>
    <row r="82" s="1" customFormat="1" ht="21.55" customHeight="1" spans="1:8">
      <c r="A82" s="5" t="s">
        <v>10</v>
      </c>
      <c r="B82" s="5" t="s">
        <v>58</v>
      </c>
      <c r="C82" s="5"/>
      <c r="D82" s="10" t="s">
        <v>59</v>
      </c>
      <c r="E82" s="9">
        <v>1199.63</v>
      </c>
      <c r="G82" s="1" t="str">
        <f t="shared" si="1"/>
        <v>20128</v>
      </c>
      <c r="H82" s="9">
        <v>1199.63</v>
      </c>
    </row>
    <row r="83" s="1" customFormat="1" ht="21.55" customHeight="1" spans="1:8">
      <c r="A83" s="11" t="s">
        <v>10</v>
      </c>
      <c r="B83" s="11" t="s">
        <v>58</v>
      </c>
      <c r="C83" s="11" t="s">
        <v>12</v>
      </c>
      <c r="D83" s="12" t="s">
        <v>14</v>
      </c>
      <c r="E83" s="13">
        <v>986.19</v>
      </c>
      <c r="G83" s="1" t="str">
        <f t="shared" si="1"/>
        <v>2012801</v>
      </c>
      <c r="H83" s="13">
        <v>986.19</v>
      </c>
    </row>
    <row r="84" s="1" customFormat="1" ht="21.55" customHeight="1" spans="1:8">
      <c r="A84" s="11" t="s">
        <v>10</v>
      </c>
      <c r="B84" s="11" t="s">
        <v>58</v>
      </c>
      <c r="C84" s="11" t="s">
        <v>15</v>
      </c>
      <c r="D84" s="12" t="s">
        <v>16</v>
      </c>
      <c r="E84" s="13">
        <v>200.64</v>
      </c>
      <c r="G84" s="1" t="str">
        <f t="shared" si="1"/>
        <v>2012802</v>
      </c>
      <c r="H84" s="13">
        <v>200.64</v>
      </c>
    </row>
    <row r="85" s="1" customFormat="1" ht="21.55" customHeight="1" spans="1:8">
      <c r="A85" s="11" t="s">
        <v>10</v>
      </c>
      <c r="B85" s="11" t="s">
        <v>58</v>
      </c>
      <c r="C85" s="11" t="s">
        <v>46</v>
      </c>
      <c r="D85" s="12" t="s">
        <v>60</v>
      </c>
      <c r="E85" s="13">
        <v>12.8</v>
      </c>
      <c r="G85" s="1" t="str">
        <f t="shared" si="1"/>
        <v>2012899</v>
      </c>
      <c r="H85" s="13">
        <v>12.8</v>
      </c>
    </row>
    <row r="86" s="1" customFormat="1" ht="21.55" customHeight="1" spans="1:8">
      <c r="A86" s="5" t="s">
        <v>10</v>
      </c>
      <c r="B86" s="5" t="s">
        <v>91</v>
      </c>
      <c r="C86" s="5"/>
      <c r="D86" s="10" t="s">
        <v>92</v>
      </c>
      <c r="E86" s="9">
        <v>1586.04</v>
      </c>
      <c r="G86" s="1" t="str">
        <f t="shared" si="1"/>
        <v>20139</v>
      </c>
      <c r="H86" s="9">
        <v>1586.04</v>
      </c>
    </row>
    <row r="87" s="1" customFormat="1" ht="21.55" customHeight="1" spans="1:8">
      <c r="A87" s="11" t="s">
        <v>10</v>
      </c>
      <c r="B87" s="11" t="s">
        <v>91</v>
      </c>
      <c r="C87" s="11" t="s">
        <v>12</v>
      </c>
      <c r="D87" s="12" t="s">
        <v>14</v>
      </c>
      <c r="E87" s="13">
        <v>466.44</v>
      </c>
      <c r="G87" s="1" t="str">
        <f t="shared" si="1"/>
        <v>2013901</v>
      </c>
      <c r="H87" s="13">
        <v>466.44</v>
      </c>
    </row>
    <row r="88" s="1" customFormat="1" ht="21.55" customHeight="1" spans="1:8">
      <c r="A88" s="11" t="s">
        <v>10</v>
      </c>
      <c r="B88" s="11" t="s">
        <v>91</v>
      </c>
      <c r="C88" s="11" t="s">
        <v>15</v>
      </c>
      <c r="D88" s="12" t="s">
        <v>16</v>
      </c>
      <c r="E88" s="13">
        <v>1119.6</v>
      </c>
      <c r="G88" s="1" t="str">
        <f t="shared" si="1"/>
        <v>2013902</v>
      </c>
      <c r="H88" s="13">
        <v>1119.6</v>
      </c>
    </row>
    <row r="89" s="1" customFormat="1" ht="21.55" customHeight="1" spans="1:8">
      <c r="A89" s="5" t="s">
        <v>10</v>
      </c>
      <c r="B89" s="5" t="s">
        <v>70</v>
      </c>
      <c r="C89" s="5"/>
      <c r="D89" s="10" t="s">
        <v>71</v>
      </c>
      <c r="E89" s="9">
        <v>1351.15</v>
      </c>
      <c r="G89" s="1" t="str">
        <f t="shared" si="1"/>
        <v>20133</v>
      </c>
      <c r="H89" s="9">
        <v>1351.15</v>
      </c>
    </row>
    <row r="90" s="1" customFormat="1" ht="21.55" customHeight="1" spans="1:8">
      <c r="A90" s="11" t="s">
        <v>10</v>
      </c>
      <c r="B90" s="11" t="s">
        <v>70</v>
      </c>
      <c r="C90" s="11" t="s">
        <v>12</v>
      </c>
      <c r="D90" s="12" t="s">
        <v>14</v>
      </c>
      <c r="E90" s="13">
        <v>930.18</v>
      </c>
      <c r="G90" s="1" t="str">
        <f t="shared" si="1"/>
        <v>2013301</v>
      </c>
      <c r="H90" s="13">
        <v>930.18</v>
      </c>
    </row>
    <row r="91" s="1" customFormat="1" ht="21.55" customHeight="1" spans="1:8">
      <c r="A91" s="11" t="s">
        <v>10</v>
      </c>
      <c r="B91" s="11" t="s">
        <v>70</v>
      </c>
      <c r="C91" s="11" t="s">
        <v>15</v>
      </c>
      <c r="D91" s="12" t="s">
        <v>16</v>
      </c>
      <c r="E91" s="13">
        <v>356.55</v>
      </c>
      <c r="G91" s="1" t="str">
        <f t="shared" si="1"/>
        <v>2013302</v>
      </c>
      <c r="H91" s="13">
        <v>356.55</v>
      </c>
    </row>
    <row r="92" s="1" customFormat="1" ht="21.55" customHeight="1" spans="1:8">
      <c r="A92" s="11" t="s">
        <v>10</v>
      </c>
      <c r="B92" s="11" t="s">
        <v>70</v>
      </c>
      <c r="C92" s="11" t="s">
        <v>29</v>
      </c>
      <c r="D92" s="12" t="s">
        <v>30</v>
      </c>
      <c r="E92" s="13">
        <v>60.62</v>
      </c>
      <c r="G92" s="1" t="str">
        <f t="shared" si="1"/>
        <v>2013350</v>
      </c>
      <c r="H92" s="13">
        <v>60.62</v>
      </c>
    </row>
    <row r="93" s="1" customFormat="1" ht="21.55" customHeight="1" spans="1:8">
      <c r="A93" s="11" t="s">
        <v>10</v>
      </c>
      <c r="B93" s="11" t="s">
        <v>70</v>
      </c>
      <c r="C93" s="11" t="s">
        <v>46</v>
      </c>
      <c r="D93" s="12" t="s">
        <v>72</v>
      </c>
      <c r="E93" s="13">
        <v>3.8</v>
      </c>
      <c r="G93" s="1" t="str">
        <f t="shared" si="1"/>
        <v>2013399</v>
      </c>
      <c r="H93" s="13">
        <v>3.8</v>
      </c>
    </row>
    <row r="94" s="1" customFormat="1" ht="21.55" customHeight="1" spans="1:8">
      <c r="A94" s="5" t="s">
        <v>10</v>
      </c>
      <c r="B94" s="5" t="s">
        <v>80</v>
      </c>
      <c r="C94" s="5"/>
      <c r="D94" s="10" t="s">
        <v>81</v>
      </c>
      <c r="E94" s="9">
        <v>594.22</v>
      </c>
      <c r="G94" s="1" t="str">
        <f t="shared" si="1"/>
        <v>20137</v>
      </c>
      <c r="H94" s="9">
        <v>594.22</v>
      </c>
    </row>
    <row r="95" s="1" customFormat="1" ht="21.55" customHeight="1" spans="1:8">
      <c r="A95" s="11" t="s">
        <v>10</v>
      </c>
      <c r="B95" s="11" t="s">
        <v>80</v>
      </c>
      <c r="C95" s="11" t="s">
        <v>12</v>
      </c>
      <c r="D95" s="12" t="s">
        <v>14</v>
      </c>
      <c r="E95" s="13">
        <v>358.96</v>
      </c>
      <c r="G95" s="1" t="str">
        <f t="shared" si="1"/>
        <v>2013701</v>
      </c>
      <c r="H95" s="13">
        <v>358.96</v>
      </c>
    </row>
    <row r="96" s="1" customFormat="1" ht="21.55" customHeight="1" spans="1:8">
      <c r="A96" s="11" t="s">
        <v>10</v>
      </c>
      <c r="B96" s="11" t="s">
        <v>80</v>
      </c>
      <c r="C96" s="11" t="s">
        <v>15</v>
      </c>
      <c r="D96" s="12" t="s">
        <v>16</v>
      </c>
      <c r="E96" s="13">
        <v>204.06</v>
      </c>
      <c r="G96" s="1" t="str">
        <f t="shared" si="1"/>
        <v>2013702</v>
      </c>
      <c r="H96" s="13">
        <v>204.06</v>
      </c>
    </row>
    <row r="97" s="1" customFormat="1" ht="21.55" customHeight="1" spans="1:8">
      <c r="A97" s="11" t="s">
        <v>10</v>
      </c>
      <c r="B97" s="11" t="s">
        <v>80</v>
      </c>
      <c r="C97" s="11" t="s">
        <v>46</v>
      </c>
      <c r="D97" s="12" t="s">
        <v>82</v>
      </c>
      <c r="E97" s="13">
        <v>31.2</v>
      </c>
      <c r="G97" s="1" t="str">
        <f t="shared" si="1"/>
        <v>2013799</v>
      </c>
      <c r="H97" s="13">
        <v>31.2</v>
      </c>
    </row>
    <row r="98" s="1" customFormat="1" ht="21.55" customHeight="1" spans="1:8">
      <c r="A98" s="5" t="s">
        <v>10</v>
      </c>
      <c r="B98" s="5" t="s">
        <v>48</v>
      </c>
      <c r="C98" s="5"/>
      <c r="D98" s="10" t="s">
        <v>49</v>
      </c>
      <c r="E98" s="9">
        <v>1589.17</v>
      </c>
      <c r="G98" s="1" t="str">
        <f t="shared" si="1"/>
        <v>20113</v>
      </c>
      <c r="H98" s="9">
        <v>1589.17</v>
      </c>
    </row>
    <row r="99" s="1" customFormat="1" ht="21.55" customHeight="1" spans="1:8">
      <c r="A99" s="11" t="s">
        <v>10</v>
      </c>
      <c r="B99" s="11" t="s">
        <v>48</v>
      </c>
      <c r="C99" s="11" t="s">
        <v>12</v>
      </c>
      <c r="D99" s="12" t="s">
        <v>14</v>
      </c>
      <c r="E99" s="13">
        <v>1554.51</v>
      </c>
      <c r="G99" s="1" t="str">
        <f t="shared" si="1"/>
        <v>2011301</v>
      </c>
      <c r="H99" s="13">
        <v>1554.51</v>
      </c>
    </row>
    <row r="100" s="1" customFormat="1" ht="21.55" customHeight="1" spans="1:8">
      <c r="A100" s="11" t="s">
        <v>10</v>
      </c>
      <c r="B100" s="11" t="s">
        <v>48</v>
      </c>
      <c r="C100" s="11" t="s">
        <v>15</v>
      </c>
      <c r="D100" s="12" t="s">
        <v>16</v>
      </c>
      <c r="E100" s="13">
        <v>7.6</v>
      </c>
      <c r="G100" s="1" t="str">
        <f t="shared" si="1"/>
        <v>2011302</v>
      </c>
      <c r="H100" s="13">
        <v>7.6</v>
      </c>
    </row>
    <row r="101" s="1" customFormat="1" ht="21.55" customHeight="1" spans="1:8">
      <c r="A101" s="11" t="s">
        <v>10</v>
      </c>
      <c r="B101" s="11" t="s">
        <v>48</v>
      </c>
      <c r="C101" s="11" t="s">
        <v>21</v>
      </c>
      <c r="D101" s="12" t="s">
        <v>50</v>
      </c>
      <c r="E101" s="13">
        <v>20.9</v>
      </c>
      <c r="G101" s="1" t="str">
        <f t="shared" si="1"/>
        <v>2011308</v>
      </c>
      <c r="H101" s="13">
        <v>20.9</v>
      </c>
    </row>
    <row r="102" s="1" customFormat="1" ht="21.55" customHeight="1" spans="1:8">
      <c r="A102" s="11" t="s">
        <v>10</v>
      </c>
      <c r="B102" s="11" t="s">
        <v>48</v>
      </c>
      <c r="C102" s="11" t="s">
        <v>46</v>
      </c>
      <c r="D102" s="12" t="s">
        <v>51</v>
      </c>
      <c r="E102" s="13">
        <v>6.16</v>
      </c>
      <c r="G102" s="1" t="str">
        <f t="shared" si="1"/>
        <v>2011399</v>
      </c>
      <c r="H102" s="13">
        <v>6.16</v>
      </c>
    </row>
    <row r="103" s="1" customFormat="1" ht="21.55" customHeight="1" spans="1:8">
      <c r="A103" s="5" t="s">
        <v>10</v>
      </c>
      <c r="B103" s="5" t="s">
        <v>17</v>
      </c>
      <c r="C103" s="5"/>
      <c r="D103" s="10" t="s">
        <v>31</v>
      </c>
      <c r="E103" s="9">
        <v>3525.19</v>
      </c>
      <c r="G103" s="1" t="str">
        <f t="shared" si="1"/>
        <v>20104</v>
      </c>
      <c r="H103" s="9">
        <v>3525.19</v>
      </c>
    </row>
    <row r="104" s="1" customFormat="1" ht="21.55" customHeight="1" spans="1:8">
      <c r="A104" s="11" t="s">
        <v>10</v>
      </c>
      <c r="B104" s="11" t="s">
        <v>17</v>
      </c>
      <c r="C104" s="11" t="s">
        <v>12</v>
      </c>
      <c r="D104" s="12" t="s">
        <v>14</v>
      </c>
      <c r="E104" s="13">
        <v>2980.7</v>
      </c>
      <c r="G104" s="1" t="str">
        <f t="shared" si="1"/>
        <v>2010401</v>
      </c>
      <c r="H104" s="13">
        <v>2980.7</v>
      </c>
    </row>
    <row r="105" s="1" customFormat="1" ht="21.55" customHeight="1" spans="1:8">
      <c r="A105" s="11" t="s">
        <v>10</v>
      </c>
      <c r="B105" s="11" t="s">
        <v>17</v>
      </c>
      <c r="C105" s="11" t="s">
        <v>15</v>
      </c>
      <c r="D105" s="12" t="s">
        <v>16</v>
      </c>
      <c r="E105" s="13">
        <v>377.7</v>
      </c>
      <c r="G105" s="1" t="str">
        <f t="shared" si="1"/>
        <v>2010402</v>
      </c>
      <c r="H105" s="13">
        <v>377.7</v>
      </c>
    </row>
    <row r="106" s="1" customFormat="1" ht="21.55" customHeight="1" spans="1:8">
      <c r="A106" s="11" t="s">
        <v>10</v>
      </c>
      <c r="B106" s="11" t="s">
        <v>17</v>
      </c>
      <c r="C106" s="11" t="s">
        <v>29</v>
      </c>
      <c r="D106" s="12" t="s">
        <v>30</v>
      </c>
      <c r="E106" s="13">
        <v>166.79</v>
      </c>
      <c r="G106" s="1" t="str">
        <f t="shared" si="1"/>
        <v>2010450</v>
      </c>
      <c r="H106" s="13">
        <v>166.79</v>
      </c>
    </row>
    <row r="107" s="1" customFormat="1" ht="21.55" customHeight="1" spans="1:8">
      <c r="A107" s="5" t="s">
        <v>10</v>
      </c>
      <c r="B107" s="5" t="s">
        <v>78</v>
      </c>
      <c r="C107" s="5"/>
      <c r="D107" s="10" t="s">
        <v>79</v>
      </c>
      <c r="E107" s="9">
        <v>40</v>
      </c>
      <c r="G107" s="1" t="str">
        <f t="shared" si="1"/>
        <v>20136</v>
      </c>
      <c r="H107" s="9">
        <v>40</v>
      </c>
    </row>
    <row r="108" s="1" customFormat="1" ht="21.55" customHeight="1" spans="1:8">
      <c r="A108" s="11" t="s">
        <v>10</v>
      </c>
      <c r="B108" s="11" t="s">
        <v>78</v>
      </c>
      <c r="C108" s="11" t="s">
        <v>15</v>
      </c>
      <c r="D108" s="12" t="s">
        <v>16</v>
      </c>
      <c r="E108" s="13">
        <v>40</v>
      </c>
      <c r="G108" s="1" t="str">
        <f t="shared" si="1"/>
        <v>2013602</v>
      </c>
      <c r="H108" s="13">
        <v>40</v>
      </c>
    </row>
    <row r="109" s="1" customFormat="1" ht="21.5" customHeight="1" spans="1:8">
      <c r="A109" s="5" t="s">
        <v>196</v>
      </c>
      <c r="B109" s="5"/>
      <c r="C109" s="5"/>
      <c r="D109" s="10" t="s">
        <v>197</v>
      </c>
      <c r="E109" s="9">
        <v>129940.104213</v>
      </c>
      <c r="G109" s="1" t="str">
        <f t="shared" si="1"/>
        <v>208</v>
      </c>
      <c r="H109" s="9">
        <v>129940.104213</v>
      </c>
    </row>
    <row r="110" s="1" customFormat="1" ht="21.55" customHeight="1" spans="1:8">
      <c r="A110" s="5" t="s">
        <v>196</v>
      </c>
      <c r="B110" s="5" t="s">
        <v>19</v>
      </c>
      <c r="C110" s="5"/>
      <c r="D110" s="10" t="s">
        <v>206</v>
      </c>
      <c r="E110" s="9">
        <v>87616.714213</v>
      </c>
      <c r="G110" s="1" t="str">
        <f t="shared" si="1"/>
        <v>20805</v>
      </c>
      <c r="H110" s="9">
        <v>87616.714213</v>
      </c>
    </row>
    <row r="111" s="1" customFormat="1" ht="21.55" customHeight="1" spans="1:8">
      <c r="A111" s="11" t="s">
        <v>196</v>
      </c>
      <c r="B111" s="11" t="s">
        <v>19</v>
      </c>
      <c r="C111" s="11" t="s">
        <v>19</v>
      </c>
      <c r="D111" s="12" t="s">
        <v>207</v>
      </c>
      <c r="E111" s="13">
        <v>35111.796142</v>
      </c>
      <c r="G111" s="1" t="str">
        <f t="shared" si="1"/>
        <v>2080505</v>
      </c>
      <c r="H111" s="13">
        <v>35111.796142</v>
      </c>
    </row>
    <row r="112" s="1" customFormat="1" ht="21.55" customHeight="1" spans="1:8">
      <c r="A112" s="11" t="s">
        <v>196</v>
      </c>
      <c r="B112" s="11" t="s">
        <v>19</v>
      </c>
      <c r="C112" s="11" t="s">
        <v>38</v>
      </c>
      <c r="D112" s="12" t="s">
        <v>208</v>
      </c>
      <c r="E112" s="13">
        <v>15996.918071</v>
      </c>
      <c r="G112" s="1" t="str">
        <f t="shared" si="1"/>
        <v>2080506</v>
      </c>
      <c r="H112" s="13">
        <v>15996.918071</v>
      </c>
    </row>
    <row r="113" s="1" customFormat="1" ht="25" customHeight="1" spans="1:8">
      <c r="A113" s="11" t="s">
        <v>196</v>
      </c>
      <c r="B113" s="11" t="s">
        <v>19</v>
      </c>
      <c r="C113" s="11" t="s">
        <v>35</v>
      </c>
      <c r="D113" s="12" t="s">
        <v>209</v>
      </c>
      <c r="E113" s="13">
        <v>35500</v>
      </c>
      <c r="G113" s="1" t="str">
        <f t="shared" si="1"/>
        <v>2080507</v>
      </c>
      <c r="H113" s="13">
        <v>35500</v>
      </c>
    </row>
    <row r="114" s="1" customFormat="1" ht="21.55" customHeight="1" spans="1:8">
      <c r="A114" s="11" t="s">
        <v>196</v>
      </c>
      <c r="B114" s="11" t="s">
        <v>19</v>
      </c>
      <c r="C114" s="11" t="s">
        <v>46</v>
      </c>
      <c r="D114" s="12" t="s">
        <v>210</v>
      </c>
      <c r="E114" s="13">
        <v>1008</v>
      </c>
      <c r="G114" s="1" t="str">
        <f t="shared" si="1"/>
        <v>2080599</v>
      </c>
      <c r="H114" s="13">
        <v>1008</v>
      </c>
    </row>
    <row r="115" s="1" customFormat="1" ht="21.55" customHeight="1" spans="1:8">
      <c r="A115" s="5" t="s">
        <v>196</v>
      </c>
      <c r="B115" s="5" t="s">
        <v>46</v>
      </c>
      <c r="C115" s="5"/>
      <c r="D115" s="10" t="s">
        <v>241</v>
      </c>
      <c r="E115" s="9">
        <v>2085.86</v>
      </c>
      <c r="G115" s="1" t="str">
        <f t="shared" si="1"/>
        <v>20899</v>
      </c>
      <c r="H115" s="9">
        <v>2085.86</v>
      </c>
    </row>
    <row r="116" s="1" customFormat="1" ht="21.55" customHeight="1" spans="1:8">
      <c r="A116" s="11" t="s">
        <v>196</v>
      </c>
      <c r="B116" s="11" t="s">
        <v>46</v>
      </c>
      <c r="C116" s="11" t="s">
        <v>46</v>
      </c>
      <c r="D116" s="12" t="s">
        <v>242</v>
      </c>
      <c r="E116" s="13">
        <v>2085.86</v>
      </c>
      <c r="G116" s="1" t="str">
        <f t="shared" si="1"/>
        <v>2089999</v>
      </c>
      <c r="H116" s="13">
        <v>2085.86</v>
      </c>
    </row>
    <row r="117" s="1" customFormat="1" ht="21.55" customHeight="1" spans="1:8">
      <c r="A117" s="5" t="s">
        <v>196</v>
      </c>
      <c r="B117" s="5" t="s">
        <v>15</v>
      </c>
      <c r="C117" s="5"/>
      <c r="D117" s="10" t="s">
        <v>204</v>
      </c>
      <c r="E117" s="9">
        <v>1791.26</v>
      </c>
      <c r="G117" s="1" t="str">
        <f t="shared" si="1"/>
        <v>20802</v>
      </c>
      <c r="H117" s="9">
        <v>1791.26</v>
      </c>
    </row>
    <row r="118" s="1" customFormat="1" ht="21.55" customHeight="1" spans="1:8">
      <c r="A118" s="11" t="s">
        <v>196</v>
      </c>
      <c r="B118" s="11" t="s">
        <v>15</v>
      </c>
      <c r="C118" s="11" t="s">
        <v>12</v>
      </c>
      <c r="D118" s="12" t="s">
        <v>14</v>
      </c>
      <c r="E118" s="13">
        <v>1342.77</v>
      </c>
      <c r="G118" s="1" t="str">
        <f t="shared" si="1"/>
        <v>2080201</v>
      </c>
      <c r="H118" s="13">
        <v>1342.77</v>
      </c>
    </row>
    <row r="119" s="1" customFormat="1" ht="21.55" customHeight="1" spans="1:8">
      <c r="A119" s="11" t="s">
        <v>196</v>
      </c>
      <c r="B119" s="11" t="s">
        <v>15</v>
      </c>
      <c r="C119" s="11" t="s">
        <v>15</v>
      </c>
      <c r="D119" s="12" t="s">
        <v>16</v>
      </c>
      <c r="E119" s="13">
        <v>307.51</v>
      </c>
      <c r="G119" s="1" t="str">
        <f t="shared" si="1"/>
        <v>2080202</v>
      </c>
      <c r="H119" s="13">
        <v>307.51</v>
      </c>
    </row>
    <row r="120" s="1" customFormat="1" ht="21.55" customHeight="1" spans="1:8">
      <c r="A120" s="11" t="s">
        <v>196</v>
      </c>
      <c r="B120" s="11" t="s">
        <v>15</v>
      </c>
      <c r="C120" s="11" t="s">
        <v>46</v>
      </c>
      <c r="D120" s="12" t="s">
        <v>205</v>
      </c>
      <c r="E120" s="13">
        <v>140.98</v>
      </c>
      <c r="G120" s="1" t="str">
        <f t="shared" si="1"/>
        <v>2080299</v>
      </c>
      <c r="H120" s="13">
        <v>140.98</v>
      </c>
    </row>
    <row r="121" s="1" customFormat="1" ht="21.55" customHeight="1" spans="1:8">
      <c r="A121" s="5" t="s">
        <v>196</v>
      </c>
      <c r="B121" s="5" t="s">
        <v>110</v>
      </c>
      <c r="C121" s="5"/>
      <c r="D121" s="10" t="s">
        <v>230</v>
      </c>
      <c r="E121" s="9">
        <v>479.6</v>
      </c>
      <c r="G121" s="1" t="str">
        <f t="shared" si="1"/>
        <v>20820</v>
      </c>
      <c r="H121" s="9">
        <v>479.6</v>
      </c>
    </row>
    <row r="122" s="1" customFormat="1" ht="21.55" customHeight="1" spans="1:8">
      <c r="A122" s="11" t="s">
        <v>196</v>
      </c>
      <c r="B122" s="11" t="s">
        <v>110</v>
      </c>
      <c r="C122" s="11" t="s">
        <v>15</v>
      </c>
      <c r="D122" s="12" t="s">
        <v>231</v>
      </c>
      <c r="E122" s="13">
        <v>479.6</v>
      </c>
      <c r="G122" s="1" t="str">
        <f t="shared" si="1"/>
        <v>2082002</v>
      </c>
      <c r="H122" s="13">
        <v>479.6</v>
      </c>
    </row>
    <row r="123" s="1" customFormat="1" ht="21.55" customHeight="1" spans="1:8">
      <c r="A123" s="5" t="s">
        <v>196</v>
      </c>
      <c r="B123" s="5" t="s">
        <v>87</v>
      </c>
      <c r="C123" s="5"/>
      <c r="D123" s="10" t="s">
        <v>219</v>
      </c>
      <c r="E123" s="9">
        <v>2709.89</v>
      </c>
      <c r="G123" s="1" t="str">
        <f t="shared" si="1"/>
        <v>20810</v>
      </c>
      <c r="H123" s="9">
        <v>2709.89</v>
      </c>
    </row>
    <row r="124" s="1" customFormat="1" ht="21.55" customHeight="1" spans="1:8">
      <c r="A124" s="11" t="s">
        <v>196</v>
      </c>
      <c r="B124" s="11" t="s">
        <v>87</v>
      </c>
      <c r="C124" s="11" t="s">
        <v>15</v>
      </c>
      <c r="D124" s="12" t="s">
        <v>220</v>
      </c>
      <c r="E124" s="13">
        <v>24.32</v>
      </c>
      <c r="G124" s="1" t="str">
        <f t="shared" si="1"/>
        <v>2081002</v>
      </c>
      <c r="H124" s="13">
        <v>24.32</v>
      </c>
    </row>
    <row r="125" s="1" customFormat="1" ht="21.55" customHeight="1" spans="1:8">
      <c r="A125" s="11" t="s">
        <v>196</v>
      </c>
      <c r="B125" s="11" t="s">
        <v>87</v>
      </c>
      <c r="C125" s="11" t="s">
        <v>17</v>
      </c>
      <c r="D125" s="12" t="s">
        <v>221</v>
      </c>
      <c r="E125" s="13">
        <v>917.89</v>
      </c>
      <c r="G125" s="1" t="str">
        <f t="shared" si="1"/>
        <v>2081004</v>
      </c>
      <c r="H125" s="13">
        <v>917.89</v>
      </c>
    </row>
    <row r="126" s="1" customFormat="1" ht="21.55" customHeight="1" spans="1:8">
      <c r="A126" s="11" t="s">
        <v>196</v>
      </c>
      <c r="B126" s="11" t="s">
        <v>87</v>
      </c>
      <c r="C126" s="11" t="s">
        <v>19</v>
      </c>
      <c r="D126" s="12" t="s">
        <v>222</v>
      </c>
      <c r="E126" s="13">
        <v>1767.68</v>
      </c>
      <c r="G126" s="1" t="str">
        <f t="shared" si="1"/>
        <v>2081005</v>
      </c>
      <c r="H126" s="13">
        <v>1767.68</v>
      </c>
    </row>
    <row r="127" s="1" customFormat="1" ht="21.55" customHeight="1" spans="1:8">
      <c r="A127" s="5" t="s">
        <v>196</v>
      </c>
      <c r="B127" s="5" t="s">
        <v>21</v>
      </c>
      <c r="C127" s="5"/>
      <c r="D127" s="10" t="s">
        <v>213</v>
      </c>
      <c r="E127" s="9">
        <v>4266</v>
      </c>
      <c r="G127" s="1" t="str">
        <f t="shared" si="1"/>
        <v>20808</v>
      </c>
      <c r="H127" s="9">
        <v>4266</v>
      </c>
    </row>
    <row r="128" s="1" customFormat="1" ht="21.55" customHeight="1" spans="1:8">
      <c r="A128" s="11" t="s">
        <v>196</v>
      </c>
      <c r="B128" s="11" t="s">
        <v>21</v>
      </c>
      <c r="C128" s="11" t="s">
        <v>46</v>
      </c>
      <c r="D128" s="12" t="s">
        <v>214</v>
      </c>
      <c r="E128" s="13">
        <v>4266</v>
      </c>
      <c r="G128" s="1" t="str">
        <f t="shared" si="1"/>
        <v>2080899</v>
      </c>
      <c r="H128" s="13">
        <v>4266</v>
      </c>
    </row>
    <row r="129" s="1" customFormat="1" ht="21.55" customHeight="1" spans="1:8">
      <c r="A129" s="5" t="s">
        <v>196</v>
      </c>
      <c r="B129" s="5" t="s">
        <v>12</v>
      </c>
      <c r="C129" s="5"/>
      <c r="D129" s="10" t="s">
        <v>198</v>
      </c>
      <c r="E129" s="9">
        <v>10643.06</v>
      </c>
      <c r="G129" s="1" t="str">
        <f t="shared" si="1"/>
        <v>20801</v>
      </c>
      <c r="H129" s="9">
        <v>10643.06</v>
      </c>
    </row>
    <row r="130" s="1" customFormat="1" ht="21.55" customHeight="1" spans="1:8">
      <c r="A130" s="11" t="s">
        <v>196</v>
      </c>
      <c r="B130" s="11" t="s">
        <v>12</v>
      </c>
      <c r="C130" s="11" t="s">
        <v>12</v>
      </c>
      <c r="D130" s="12" t="s">
        <v>14</v>
      </c>
      <c r="E130" s="13">
        <v>2507.2</v>
      </c>
      <c r="G130" s="1" t="str">
        <f t="shared" si="1"/>
        <v>2080101</v>
      </c>
      <c r="H130" s="13">
        <v>2507.2</v>
      </c>
    </row>
    <row r="131" s="1" customFormat="1" ht="21.55" customHeight="1" spans="1:8">
      <c r="A131" s="11" t="s">
        <v>196</v>
      </c>
      <c r="B131" s="11" t="s">
        <v>12</v>
      </c>
      <c r="C131" s="11" t="s">
        <v>15</v>
      </c>
      <c r="D131" s="12" t="s">
        <v>16</v>
      </c>
      <c r="E131" s="13">
        <v>102.05</v>
      </c>
      <c r="G131" s="1" t="str">
        <f t="shared" si="1"/>
        <v>2080102</v>
      </c>
      <c r="H131" s="13">
        <v>102.05</v>
      </c>
    </row>
    <row r="132" s="1" customFormat="1" ht="21.55" customHeight="1" spans="1:8">
      <c r="A132" s="11" t="s">
        <v>196</v>
      </c>
      <c r="B132" s="11" t="s">
        <v>12</v>
      </c>
      <c r="C132" s="11" t="s">
        <v>38</v>
      </c>
      <c r="D132" s="12" t="s">
        <v>199</v>
      </c>
      <c r="E132" s="13">
        <v>623.93</v>
      </c>
      <c r="G132" s="1" t="str">
        <f t="shared" si="1"/>
        <v>2080106</v>
      </c>
      <c r="H132" s="13">
        <v>623.93</v>
      </c>
    </row>
    <row r="133" s="1" customFormat="1" ht="21.55" customHeight="1" spans="1:8">
      <c r="A133" s="11" t="s">
        <v>196</v>
      </c>
      <c r="B133" s="11" t="s">
        <v>12</v>
      </c>
      <c r="C133" s="11" t="s">
        <v>150</v>
      </c>
      <c r="D133" s="12" t="s">
        <v>200</v>
      </c>
      <c r="E133" s="13">
        <v>1298.97</v>
      </c>
      <c r="G133" s="1" t="str">
        <f t="shared" si="1"/>
        <v>2080109</v>
      </c>
      <c r="H133" s="13">
        <v>1298.97</v>
      </c>
    </row>
    <row r="134" s="1" customFormat="1" ht="21.55" customHeight="1" spans="1:8">
      <c r="A134" s="11" t="s">
        <v>196</v>
      </c>
      <c r="B134" s="11" t="s">
        <v>12</v>
      </c>
      <c r="C134" s="11" t="s">
        <v>87</v>
      </c>
      <c r="D134" s="12" t="s">
        <v>201</v>
      </c>
      <c r="E134" s="13">
        <v>304.91</v>
      </c>
      <c r="G134" s="1" t="str">
        <f t="shared" si="1"/>
        <v>2080110</v>
      </c>
      <c r="H134" s="13">
        <v>304.91</v>
      </c>
    </row>
    <row r="135" s="1" customFormat="1" ht="21.55" customHeight="1" spans="1:8">
      <c r="A135" s="11" t="s">
        <v>196</v>
      </c>
      <c r="B135" s="11" t="s">
        <v>12</v>
      </c>
      <c r="C135" s="11" t="s">
        <v>48</v>
      </c>
      <c r="D135" s="12" t="s">
        <v>202</v>
      </c>
      <c r="E135" s="13">
        <v>6.84</v>
      </c>
      <c r="G135" s="1" t="str">
        <f t="shared" si="1"/>
        <v>2080113</v>
      </c>
      <c r="H135" s="13">
        <v>6.84</v>
      </c>
    </row>
    <row r="136" s="1" customFormat="1" ht="25" customHeight="1" spans="1:8">
      <c r="A136" s="11" t="s">
        <v>196</v>
      </c>
      <c r="B136" s="11" t="s">
        <v>12</v>
      </c>
      <c r="C136" s="11" t="s">
        <v>46</v>
      </c>
      <c r="D136" s="12" t="s">
        <v>203</v>
      </c>
      <c r="E136" s="13">
        <v>5799.16</v>
      </c>
      <c r="G136" s="1" t="str">
        <f t="shared" si="1"/>
        <v>2080199</v>
      </c>
      <c r="H136" s="13">
        <v>5799.16</v>
      </c>
    </row>
    <row r="137" s="1" customFormat="1" ht="21.55" customHeight="1" spans="1:8">
      <c r="A137" s="5" t="s">
        <v>196</v>
      </c>
      <c r="B137" s="5" t="s">
        <v>42</v>
      </c>
      <c r="C137" s="5"/>
      <c r="D137" s="10" t="s">
        <v>223</v>
      </c>
      <c r="E137" s="9">
        <v>2662.58</v>
      </c>
      <c r="G137" s="1" t="str">
        <f t="shared" si="1"/>
        <v>20811</v>
      </c>
      <c r="H137" s="9">
        <v>2662.58</v>
      </c>
    </row>
    <row r="138" s="1" customFormat="1" ht="21.55" customHeight="1" spans="1:8">
      <c r="A138" s="11" t="s">
        <v>196</v>
      </c>
      <c r="B138" s="11" t="s">
        <v>42</v>
      </c>
      <c r="C138" s="11" t="s">
        <v>12</v>
      </c>
      <c r="D138" s="12" t="s">
        <v>14</v>
      </c>
      <c r="E138" s="13">
        <v>580.8</v>
      </c>
      <c r="G138" s="1" t="str">
        <f t="shared" ref="G138:G201" si="2">A138&amp;B138&amp;C138</f>
        <v>2081101</v>
      </c>
      <c r="H138" s="13">
        <v>580.8</v>
      </c>
    </row>
    <row r="139" s="1" customFormat="1" ht="21.55" customHeight="1" spans="1:8">
      <c r="A139" s="11" t="s">
        <v>196</v>
      </c>
      <c r="B139" s="11" t="s">
        <v>42</v>
      </c>
      <c r="C139" s="11" t="s">
        <v>17</v>
      </c>
      <c r="D139" s="12" t="s">
        <v>224</v>
      </c>
      <c r="E139" s="13">
        <v>43.78</v>
      </c>
      <c r="G139" s="1" t="str">
        <f t="shared" si="2"/>
        <v>2081104</v>
      </c>
      <c r="H139" s="13">
        <v>43.78</v>
      </c>
    </row>
    <row r="140" s="1" customFormat="1" ht="21.55" customHeight="1" spans="1:8">
      <c r="A140" s="11" t="s">
        <v>196</v>
      </c>
      <c r="B140" s="11" t="s">
        <v>42</v>
      </c>
      <c r="C140" s="11" t="s">
        <v>35</v>
      </c>
      <c r="D140" s="12" t="s">
        <v>225</v>
      </c>
      <c r="E140" s="13">
        <v>270</v>
      </c>
      <c r="G140" s="1" t="str">
        <f t="shared" si="2"/>
        <v>2081107</v>
      </c>
      <c r="H140" s="13">
        <v>270</v>
      </c>
    </row>
    <row r="141" s="1" customFormat="1" ht="21.55" customHeight="1" spans="1:8">
      <c r="A141" s="11" t="s">
        <v>196</v>
      </c>
      <c r="B141" s="11" t="s">
        <v>42</v>
      </c>
      <c r="C141" s="11" t="s">
        <v>46</v>
      </c>
      <c r="D141" s="12" t="s">
        <v>226</v>
      </c>
      <c r="E141" s="13">
        <v>1768</v>
      </c>
      <c r="G141" s="1" t="str">
        <f t="shared" si="2"/>
        <v>2081199</v>
      </c>
      <c r="H141" s="13">
        <v>1768</v>
      </c>
    </row>
    <row r="142" s="1" customFormat="1" ht="21.55" customHeight="1" spans="1:8">
      <c r="A142" s="5" t="s">
        <v>196</v>
      </c>
      <c r="B142" s="5" t="s">
        <v>58</v>
      </c>
      <c r="C142" s="5"/>
      <c r="D142" s="10" t="s">
        <v>238</v>
      </c>
      <c r="E142" s="9">
        <v>1597.48</v>
      </c>
      <c r="G142" s="1" t="str">
        <f t="shared" si="2"/>
        <v>20828</v>
      </c>
      <c r="H142" s="9">
        <v>1597.48</v>
      </c>
    </row>
    <row r="143" s="1" customFormat="1" ht="21.55" customHeight="1" spans="1:8">
      <c r="A143" s="11" t="s">
        <v>196</v>
      </c>
      <c r="B143" s="11" t="s">
        <v>58</v>
      </c>
      <c r="C143" s="11" t="s">
        <v>12</v>
      </c>
      <c r="D143" s="12" t="s">
        <v>14</v>
      </c>
      <c r="E143" s="13">
        <v>826.2</v>
      </c>
      <c r="G143" s="1" t="str">
        <f t="shared" si="2"/>
        <v>2082801</v>
      </c>
      <c r="H143" s="13">
        <v>826.2</v>
      </c>
    </row>
    <row r="144" s="1" customFormat="1" ht="21.55" customHeight="1" spans="1:8">
      <c r="A144" s="11" t="s">
        <v>196</v>
      </c>
      <c r="B144" s="11" t="s">
        <v>58</v>
      </c>
      <c r="C144" s="11" t="s">
        <v>19</v>
      </c>
      <c r="D144" s="12" t="s">
        <v>239</v>
      </c>
      <c r="E144" s="13">
        <v>434.18</v>
      </c>
      <c r="G144" s="1" t="str">
        <f t="shared" si="2"/>
        <v>2082805</v>
      </c>
      <c r="H144" s="13">
        <v>434.18</v>
      </c>
    </row>
    <row r="145" s="1" customFormat="1" ht="21.55" customHeight="1" spans="1:8">
      <c r="A145" s="11" t="s">
        <v>196</v>
      </c>
      <c r="B145" s="11" t="s">
        <v>58</v>
      </c>
      <c r="C145" s="11" t="s">
        <v>46</v>
      </c>
      <c r="D145" s="12" t="s">
        <v>240</v>
      </c>
      <c r="E145" s="13">
        <v>337.1</v>
      </c>
      <c r="G145" s="1" t="str">
        <f t="shared" si="2"/>
        <v>2082899</v>
      </c>
      <c r="H145" s="13">
        <v>337.1</v>
      </c>
    </row>
    <row r="146" s="1" customFormat="1" ht="21.55" customHeight="1" spans="1:8">
      <c r="A146" s="5" t="s">
        <v>196</v>
      </c>
      <c r="B146" s="5" t="s">
        <v>150</v>
      </c>
      <c r="C146" s="5"/>
      <c r="D146" s="10" t="s">
        <v>215</v>
      </c>
      <c r="E146" s="9">
        <v>5886.5</v>
      </c>
      <c r="G146" s="1" t="str">
        <f t="shared" si="2"/>
        <v>20809</v>
      </c>
      <c r="H146" s="9">
        <v>5886.5</v>
      </c>
    </row>
    <row r="147" s="1" customFormat="1" ht="21.55" customHeight="1" spans="1:8">
      <c r="A147" s="11" t="s">
        <v>196</v>
      </c>
      <c r="B147" s="11" t="s">
        <v>150</v>
      </c>
      <c r="C147" s="11" t="s">
        <v>15</v>
      </c>
      <c r="D147" s="12" t="s">
        <v>216</v>
      </c>
      <c r="E147" s="13">
        <v>359.1</v>
      </c>
      <c r="G147" s="1" t="str">
        <f t="shared" si="2"/>
        <v>2080902</v>
      </c>
      <c r="H147" s="13">
        <v>359.1</v>
      </c>
    </row>
    <row r="148" s="1" customFormat="1" ht="21.55" customHeight="1" spans="1:8">
      <c r="A148" s="11" t="s">
        <v>196</v>
      </c>
      <c r="B148" s="11" t="s">
        <v>150</v>
      </c>
      <c r="C148" s="11" t="s">
        <v>25</v>
      </c>
      <c r="D148" s="12" t="s">
        <v>217</v>
      </c>
      <c r="E148" s="13">
        <v>801.4</v>
      </c>
      <c r="G148" s="1" t="str">
        <f t="shared" si="2"/>
        <v>2080903</v>
      </c>
      <c r="H148" s="13">
        <v>801.4</v>
      </c>
    </row>
    <row r="149" s="1" customFormat="1" ht="21.55" customHeight="1" spans="1:8">
      <c r="A149" s="11" t="s">
        <v>196</v>
      </c>
      <c r="B149" s="11" t="s">
        <v>150</v>
      </c>
      <c r="C149" s="11" t="s">
        <v>46</v>
      </c>
      <c r="D149" s="12" t="s">
        <v>218</v>
      </c>
      <c r="E149" s="13">
        <v>4726</v>
      </c>
      <c r="G149" s="1" t="str">
        <f t="shared" si="2"/>
        <v>2080999</v>
      </c>
      <c r="H149" s="13">
        <v>4726</v>
      </c>
    </row>
    <row r="150" s="1" customFormat="1" ht="21.55" customHeight="1" spans="1:8">
      <c r="A150" s="5" t="s">
        <v>196</v>
      </c>
      <c r="B150" s="5" t="s">
        <v>234</v>
      </c>
      <c r="C150" s="5"/>
      <c r="D150" s="10" t="s">
        <v>235</v>
      </c>
      <c r="E150" s="9">
        <v>4301.16</v>
      </c>
      <c r="G150" s="1" t="str">
        <f t="shared" si="2"/>
        <v>20827</v>
      </c>
      <c r="H150" s="9">
        <v>4301.16</v>
      </c>
    </row>
    <row r="151" s="1" customFormat="1" ht="21.55" customHeight="1" spans="1:8">
      <c r="A151" s="11" t="s">
        <v>196</v>
      </c>
      <c r="B151" s="11" t="s">
        <v>234</v>
      </c>
      <c r="C151" s="11" t="s">
        <v>15</v>
      </c>
      <c r="D151" s="12" t="s">
        <v>236</v>
      </c>
      <c r="E151" s="13">
        <v>21.16</v>
      </c>
      <c r="G151" s="1" t="str">
        <f t="shared" si="2"/>
        <v>2082702</v>
      </c>
      <c r="H151" s="13">
        <v>21.16</v>
      </c>
    </row>
    <row r="152" s="1" customFormat="1" ht="21.55" customHeight="1" spans="1:8">
      <c r="A152" s="11" t="s">
        <v>196</v>
      </c>
      <c r="B152" s="11" t="s">
        <v>234</v>
      </c>
      <c r="C152" s="11" t="s">
        <v>46</v>
      </c>
      <c r="D152" s="12" t="s">
        <v>237</v>
      </c>
      <c r="E152" s="13">
        <v>4280</v>
      </c>
      <c r="G152" s="1" t="str">
        <f t="shared" si="2"/>
        <v>2082799</v>
      </c>
      <c r="H152" s="13">
        <v>4280</v>
      </c>
    </row>
    <row r="153" s="1" customFormat="1" ht="21.55" customHeight="1" spans="1:8">
      <c r="A153" s="5" t="s">
        <v>196</v>
      </c>
      <c r="B153" s="5" t="s">
        <v>35</v>
      </c>
      <c r="C153" s="5"/>
      <c r="D153" s="10" t="s">
        <v>211</v>
      </c>
      <c r="E153" s="9">
        <v>1250</v>
      </c>
      <c r="G153" s="1" t="str">
        <f t="shared" si="2"/>
        <v>20807</v>
      </c>
      <c r="H153" s="9">
        <v>1250</v>
      </c>
    </row>
    <row r="154" s="1" customFormat="1" ht="21.55" customHeight="1" spans="1:8">
      <c r="A154" s="11" t="s">
        <v>196</v>
      </c>
      <c r="B154" s="11" t="s">
        <v>35</v>
      </c>
      <c r="C154" s="11" t="s">
        <v>46</v>
      </c>
      <c r="D154" s="12" t="s">
        <v>212</v>
      </c>
      <c r="E154" s="13">
        <v>1250</v>
      </c>
      <c r="G154" s="1" t="str">
        <f t="shared" si="2"/>
        <v>2080799</v>
      </c>
      <c r="H154" s="13">
        <v>1250</v>
      </c>
    </row>
    <row r="155" s="1" customFormat="1" ht="21.55" customHeight="1" spans="1:8">
      <c r="A155" s="5" t="s">
        <v>196</v>
      </c>
      <c r="B155" s="5" t="s">
        <v>227</v>
      </c>
      <c r="C155" s="5"/>
      <c r="D155" s="10" t="s">
        <v>228</v>
      </c>
      <c r="E155" s="9">
        <v>4350</v>
      </c>
      <c r="G155" s="1" t="str">
        <f t="shared" si="2"/>
        <v>20819</v>
      </c>
      <c r="H155" s="9">
        <v>4350</v>
      </c>
    </row>
    <row r="156" s="1" customFormat="1" ht="21.55" customHeight="1" spans="1:8">
      <c r="A156" s="11" t="s">
        <v>196</v>
      </c>
      <c r="B156" s="11" t="s">
        <v>227</v>
      </c>
      <c r="C156" s="11" t="s">
        <v>12</v>
      </c>
      <c r="D156" s="12" t="s">
        <v>229</v>
      </c>
      <c r="E156" s="13">
        <v>4350</v>
      </c>
      <c r="G156" s="1" t="str">
        <f t="shared" si="2"/>
        <v>2081901</v>
      </c>
      <c r="H156" s="13">
        <v>4350</v>
      </c>
    </row>
    <row r="157" s="1" customFormat="1" ht="21.55" customHeight="1" spans="1:8">
      <c r="A157" s="5" t="s">
        <v>196</v>
      </c>
      <c r="B157" s="5" t="s">
        <v>55</v>
      </c>
      <c r="C157" s="5"/>
      <c r="D157" s="10" t="s">
        <v>232</v>
      </c>
      <c r="E157" s="9">
        <v>300</v>
      </c>
      <c r="G157" s="1" t="str">
        <f t="shared" si="2"/>
        <v>20826</v>
      </c>
      <c r="H157" s="9">
        <v>300</v>
      </c>
    </row>
    <row r="158" s="1" customFormat="1" ht="21.55" customHeight="1" spans="1:8">
      <c r="A158" s="11" t="s">
        <v>196</v>
      </c>
      <c r="B158" s="11" t="s">
        <v>55</v>
      </c>
      <c r="C158" s="11" t="s">
        <v>46</v>
      </c>
      <c r="D158" s="12" t="s">
        <v>233</v>
      </c>
      <c r="E158" s="13">
        <v>300</v>
      </c>
      <c r="G158" s="1" t="str">
        <f t="shared" si="2"/>
        <v>2082699</v>
      </c>
      <c r="H158" s="13">
        <v>300</v>
      </c>
    </row>
    <row r="159" s="1" customFormat="1" ht="21.5" customHeight="1" spans="1:8">
      <c r="A159" s="5" t="s">
        <v>243</v>
      </c>
      <c r="B159" s="5"/>
      <c r="C159" s="5"/>
      <c r="D159" s="10" t="s">
        <v>244</v>
      </c>
      <c r="E159" s="9">
        <v>64781.295787</v>
      </c>
      <c r="G159" s="1" t="str">
        <f t="shared" si="2"/>
        <v>210</v>
      </c>
      <c r="H159" s="9">
        <v>64781.295787</v>
      </c>
    </row>
    <row r="160" s="1" customFormat="1" ht="21.55" customHeight="1" spans="1:8">
      <c r="A160" s="5" t="s">
        <v>243</v>
      </c>
      <c r="B160" s="5" t="s">
        <v>42</v>
      </c>
      <c r="C160" s="5"/>
      <c r="D160" s="10" t="s">
        <v>265</v>
      </c>
      <c r="E160" s="9">
        <v>24563.405787</v>
      </c>
      <c r="G160" s="1" t="str">
        <f t="shared" si="2"/>
        <v>21011</v>
      </c>
      <c r="H160" s="9">
        <v>24563.405787</v>
      </c>
    </row>
    <row r="161" s="1" customFormat="1" ht="21.55" customHeight="1" spans="1:8">
      <c r="A161" s="11" t="s">
        <v>243</v>
      </c>
      <c r="B161" s="11" t="s">
        <v>42</v>
      </c>
      <c r="C161" s="11" t="s">
        <v>12</v>
      </c>
      <c r="D161" s="12" t="s">
        <v>266</v>
      </c>
      <c r="E161" s="13">
        <v>7858.06</v>
      </c>
      <c r="G161" s="1" t="str">
        <f t="shared" si="2"/>
        <v>2101101</v>
      </c>
      <c r="H161" s="13">
        <v>7858.06</v>
      </c>
    </row>
    <row r="162" s="1" customFormat="1" ht="21.55" customHeight="1" spans="1:8">
      <c r="A162" s="11" t="s">
        <v>243</v>
      </c>
      <c r="B162" s="11" t="s">
        <v>42</v>
      </c>
      <c r="C162" s="11" t="s">
        <v>15</v>
      </c>
      <c r="D162" s="12" t="s">
        <v>267</v>
      </c>
      <c r="E162" s="13">
        <v>2772.465787</v>
      </c>
      <c r="G162" s="1" t="str">
        <f t="shared" si="2"/>
        <v>2101102</v>
      </c>
      <c r="H162" s="13">
        <v>2772.465787</v>
      </c>
    </row>
    <row r="163" s="1" customFormat="1" ht="21.55" customHeight="1" spans="1:8">
      <c r="A163" s="11" t="s">
        <v>243</v>
      </c>
      <c r="B163" s="11" t="s">
        <v>42</v>
      </c>
      <c r="C163" s="11" t="s">
        <v>25</v>
      </c>
      <c r="D163" s="12" t="s">
        <v>268</v>
      </c>
      <c r="E163" s="13">
        <v>544.11</v>
      </c>
      <c r="G163" s="1" t="str">
        <f t="shared" si="2"/>
        <v>2101103</v>
      </c>
      <c r="H163" s="13">
        <v>544.11</v>
      </c>
    </row>
    <row r="164" s="1" customFormat="1" ht="21.55" customHeight="1" spans="1:8">
      <c r="A164" s="11" t="s">
        <v>243</v>
      </c>
      <c r="B164" s="11" t="s">
        <v>42</v>
      </c>
      <c r="C164" s="11" t="s">
        <v>46</v>
      </c>
      <c r="D164" s="12" t="s">
        <v>269</v>
      </c>
      <c r="E164" s="13">
        <v>13388.77</v>
      </c>
      <c r="G164" s="1" t="str">
        <f t="shared" si="2"/>
        <v>2101199</v>
      </c>
      <c r="H164" s="13">
        <v>13388.77</v>
      </c>
    </row>
    <row r="165" s="1" customFormat="1" ht="21.55" customHeight="1" spans="1:8">
      <c r="A165" s="5" t="s">
        <v>243</v>
      </c>
      <c r="B165" s="5" t="s">
        <v>12</v>
      </c>
      <c r="C165" s="5"/>
      <c r="D165" s="10" t="s">
        <v>245</v>
      </c>
      <c r="E165" s="9">
        <v>2473.15</v>
      </c>
      <c r="G165" s="1" t="str">
        <f t="shared" si="2"/>
        <v>21001</v>
      </c>
      <c r="H165" s="9">
        <v>2473.15</v>
      </c>
    </row>
    <row r="166" s="1" customFormat="1" ht="21.55" customHeight="1" spans="1:8">
      <c r="A166" s="11" t="s">
        <v>243</v>
      </c>
      <c r="B166" s="11" t="s">
        <v>12</v>
      </c>
      <c r="C166" s="11" t="s">
        <v>12</v>
      </c>
      <c r="D166" s="12" t="s">
        <v>14</v>
      </c>
      <c r="E166" s="13">
        <v>1955.63</v>
      </c>
      <c r="G166" s="1" t="str">
        <f t="shared" si="2"/>
        <v>2100101</v>
      </c>
      <c r="H166" s="13">
        <v>1955.63</v>
      </c>
    </row>
    <row r="167" s="1" customFormat="1" ht="21.55" customHeight="1" spans="1:8">
      <c r="A167" s="11" t="s">
        <v>243</v>
      </c>
      <c r="B167" s="11" t="s">
        <v>12</v>
      </c>
      <c r="C167" s="11" t="s">
        <v>46</v>
      </c>
      <c r="D167" s="12" t="s">
        <v>246</v>
      </c>
      <c r="E167" s="13">
        <v>517.52</v>
      </c>
      <c r="G167" s="1" t="str">
        <f t="shared" si="2"/>
        <v>2100199</v>
      </c>
      <c r="H167" s="13">
        <v>517.52</v>
      </c>
    </row>
    <row r="168" s="1" customFormat="1" ht="21.55" customHeight="1" spans="1:8">
      <c r="A168" s="5" t="s">
        <v>243</v>
      </c>
      <c r="B168" s="5" t="s">
        <v>17</v>
      </c>
      <c r="C168" s="5"/>
      <c r="D168" s="10" t="s">
        <v>252</v>
      </c>
      <c r="E168" s="9">
        <v>12683.25</v>
      </c>
      <c r="G168" s="1" t="str">
        <f t="shared" si="2"/>
        <v>21004</v>
      </c>
      <c r="H168" s="9">
        <v>12683.25</v>
      </c>
    </row>
    <row r="169" s="1" customFormat="1" ht="21.55" customHeight="1" spans="1:8">
      <c r="A169" s="11" t="s">
        <v>243</v>
      </c>
      <c r="B169" s="11" t="s">
        <v>17</v>
      </c>
      <c r="C169" s="11" t="s">
        <v>12</v>
      </c>
      <c r="D169" s="12" t="s">
        <v>253</v>
      </c>
      <c r="E169" s="13">
        <v>2724.67</v>
      </c>
      <c r="G169" s="1" t="str">
        <f t="shared" si="2"/>
        <v>2100401</v>
      </c>
      <c r="H169" s="13">
        <v>2724.67</v>
      </c>
    </row>
    <row r="170" s="1" customFormat="1" ht="21.55" customHeight="1" spans="1:8">
      <c r="A170" s="11" t="s">
        <v>243</v>
      </c>
      <c r="B170" s="11" t="s">
        <v>17</v>
      </c>
      <c r="C170" s="11" t="s">
        <v>15</v>
      </c>
      <c r="D170" s="12" t="s">
        <v>254</v>
      </c>
      <c r="E170" s="13">
        <v>406.44</v>
      </c>
      <c r="G170" s="1" t="str">
        <f t="shared" si="2"/>
        <v>2100402</v>
      </c>
      <c r="H170" s="13">
        <v>406.44</v>
      </c>
    </row>
    <row r="171" s="1" customFormat="1" ht="21.55" customHeight="1" spans="1:8">
      <c r="A171" s="11" t="s">
        <v>243</v>
      </c>
      <c r="B171" s="11" t="s">
        <v>17</v>
      </c>
      <c r="C171" s="11" t="s">
        <v>25</v>
      </c>
      <c r="D171" s="12" t="s">
        <v>255</v>
      </c>
      <c r="E171" s="13">
        <v>1194.56</v>
      </c>
      <c r="G171" s="1" t="str">
        <f t="shared" si="2"/>
        <v>2100403</v>
      </c>
      <c r="H171" s="13">
        <v>1194.56</v>
      </c>
    </row>
    <row r="172" s="1" customFormat="1" ht="21.55" customHeight="1" spans="1:8">
      <c r="A172" s="11" t="s">
        <v>243</v>
      </c>
      <c r="B172" s="11" t="s">
        <v>17</v>
      </c>
      <c r="C172" s="11" t="s">
        <v>38</v>
      </c>
      <c r="D172" s="12" t="s">
        <v>256</v>
      </c>
      <c r="E172" s="13">
        <v>4490.38</v>
      </c>
      <c r="G172" s="1" t="str">
        <f t="shared" si="2"/>
        <v>2100406</v>
      </c>
      <c r="H172" s="13">
        <v>4490.38</v>
      </c>
    </row>
    <row r="173" s="1" customFormat="1" ht="21.55" customHeight="1" spans="1:8">
      <c r="A173" s="11" t="s">
        <v>243</v>
      </c>
      <c r="B173" s="11" t="s">
        <v>17</v>
      </c>
      <c r="C173" s="11" t="s">
        <v>21</v>
      </c>
      <c r="D173" s="12" t="s">
        <v>257</v>
      </c>
      <c r="E173" s="13">
        <v>2000</v>
      </c>
      <c r="G173" s="1" t="str">
        <f t="shared" si="2"/>
        <v>2100408</v>
      </c>
      <c r="H173" s="13">
        <v>2000</v>
      </c>
    </row>
    <row r="174" s="1" customFormat="1" ht="21.55" customHeight="1" spans="1:8">
      <c r="A174" s="11" t="s">
        <v>243</v>
      </c>
      <c r="B174" s="11" t="s">
        <v>17</v>
      </c>
      <c r="C174" s="11" t="s">
        <v>150</v>
      </c>
      <c r="D174" s="12" t="s">
        <v>258</v>
      </c>
      <c r="E174" s="13">
        <v>419.6</v>
      </c>
      <c r="G174" s="1" t="str">
        <f t="shared" si="2"/>
        <v>2100409</v>
      </c>
      <c r="H174" s="13">
        <v>419.6</v>
      </c>
    </row>
    <row r="175" s="1" customFormat="1" ht="21.55" customHeight="1" spans="1:8">
      <c r="A175" s="11" t="s">
        <v>243</v>
      </c>
      <c r="B175" s="11" t="s">
        <v>17</v>
      </c>
      <c r="C175" s="11" t="s">
        <v>87</v>
      </c>
      <c r="D175" s="12" t="s">
        <v>259</v>
      </c>
      <c r="E175" s="13">
        <v>1000</v>
      </c>
      <c r="G175" s="1" t="str">
        <f t="shared" si="2"/>
        <v>2100410</v>
      </c>
      <c r="H175" s="13">
        <v>1000</v>
      </c>
    </row>
    <row r="176" s="1" customFormat="1" ht="21.55" customHeight="1" spans="1:8">
      <c r="A176" s="11" t="s">
        <v>243</v>
      </c>
      <c r="B176" s="11" t="s">
        <v>17</v>
      </c>
      <c r="C176" s="11" t="s">
        <v>46</v>
      </c>
      <c r="D176" s="12" t="s">
        <v>260</v>
      </c>
      <c r="E176" s="13">
        <v>447.6</v>
      </c>
      <c r="G176" s="1" t="str">
        <f t="shared" si="2"/>
        <v>2100499</v>
      </c>
      <c r="H176" s="13">
        <v>447.6</v>
      </c>
    </row>
    <row r="177" s="1" customFormat="1" ht="21.55" customHeight="1" spans="1:8">
      <c r="A177" s="5" t="s">
        <v>243</v>
      </c>
      <c r="B177" s="5" t="s">
        <v>35</v>
      </c>
      <c r="C177" s="5"/>
      <c r="D177" s="10" t="s">
        <v>261</v>
      </c>
      <c r="E177" s="9">
        <v>6115</v>
      </c>
      <c r="G177" s="1" t="str">
        <f t="shared" si="2"/>
        <v>21007</v>
      </c>
      <c r="H177" s="9">
        <v>6115</v>
      </c>
    </row>
    <row r="178" s="1" customFormat="1" ht="21.55" customHeight="1" spans="1:8">
      <c r="A178" s="11" t="s">
        <v>243</v>
      </c>
      <c r="B178" s="11" t="s">
        <v>35</v>
      </c>
      <c r="C178" s="11" t="s">
        <v>262</v>
      </c>
      <c r="D178" s="12" t="s">
        <v>263</v>
      </c>
      <c r="E178" s="13">
        <v>1112</v>
      </c>
      <c r="G178" s="1" t="str">
        <f t="shared" si="2"/>
        <v>2100717</v>
      </c>
      <c r="H178" s="13">
        <v>1112</v>
      </c>
    </row>
    <row r="179" s="1" customFormat="1" ht="21.55" customHeight="1" spans="1:8">
      <c r="A179" s="11" t="s">
        <v>243</v>
      </c>
      <c r="B179" s="11" t="s">
        <v>35</v>
      </c>
      <c r="C179" s="11" t="s">
        <v>46</v>
      </c>
      <c r="D179" s="12" t="s">
        <v>264</v>
      </c>
      <c r="E179" s="13">
        <v>5003</v>
      </c>
      <c r="G179" s="1" t="str">
        <f t="shared" si="2"/>
        <v>2100799</v>
      </c>
      <c r="H179" s="13">
        <v>5003</v>
      </c>
    </row>
    <row r="180" s="1" customFormat="1" ht="21.55" customHeight="1" spans="1:8">
      <c r="A180" s="5" t="s">
        <v>243</v>
      </c>
      <c r="B180" s="5" t="s">
        <v>15</v>
      </c>
      <c r="C180" s="5"/>
      <c r="D180" s="10" t="s">
        <v>247</v>
      </c>
      <c r="E180" s="9">
        <v>9904.21</v>
      </c>
      <c r="G180" s="1" t="str">
        <f t="shared" si="2"/>
        <v>21002</v>
      </c>
      <c r="H180" s="9">
        <v>9904.21</v>
      </c>
    </row>
    <row r="181" s="1" customFormat="1" ht="21.55" customHeight="1" spans="1:8">
      <c r="A181" s="11" t="s">
        <v>243</v>
      </c>
      <c r="B181" s="11" t="s">
        <v>15</v>
      </c>
      <c r="C181" s="11" t="s">
        <v>12</v>
      </c>
      <c r="D181" s="12" t="s">
        <v>248</v>
      </c>
      <c r="E181" s="13">
        <v>4414.21</v>
      </c>
      <c r="G181" s="1" t="str">
        <f t="shared" si="2"/>
        <v>2100201</v>
      </c>
      <c r="H181" s="13">
        <v>4414.21</v>
      </c>
    </row>
    <row r="182" s="1" customFormat="1" ht="21.55" customHeight="1" spans="1:8">
      <c r="A182" s="11" t="s">
        <v>243</v>
      </c>
      <c r="B182" s="11" t="s">
        <v>15</v>
      </c>
      <c r="C182" s="11" t="s">
        <v>15</v>
      </c>
      <c r="D182" s="12" t="s">
        <v>249</v>
      </c>
      <c r="E182" s="13">
        <v>816.62</v>
      </c>
      <c r="G182" s="1" t="str">
        <f t="shared" si="2"/>
        <v>2100202</v>
      </c>
      <c r="H182" s="13">
        <v>816.62</v>
      </c>
    </row>
    <row r="183" s="1" customFormat="1" ht="21.55" customHeight="1" spans="1:8">
      <c r="A183" s="11" t="s">
        <v>243</v>
      </c>
      <c r="B183" s="11" t="s">
        <v>15</v>
      </c>
      <c r="C183" s="11" t="s">
        <v>25</v>
      </c>
      <c r="D183" s="12" t="s">
        <v>250</v>
      </c>
      <c r="E183" s="13">
        <v>2485.41</v>
      </c>
      <c r="G183" s="1" t="str">
        <f t="shared" si="2"/>
        <v>2100203</v>
      </c>
      <c r="H183" s="13">
        <v>2485.41</v>
      </c>
    </row>
    <row r="184" s="1" customFormat="1" ht="21.55" customHeight="1" spans="1:8">
      <c r="A184" s="11" t="s">
        <v>243</v>
      </c>
      <c r="B184" s="11" t="s">
        <v>15</v>
      </c>
      <c r="C184" s="11" t="s">
        <v>19</v>
      </c>
      <c r="D184" s="12" t="s">
        <v>251</v>
      </c>
      <c r="E184" s="13">
        <v>2187.97</v>
      </c>
      <c r="G184" s="1" t="str">
        <f t="shared" si="2"/>
        <v>2100205</v>
      </c>
      <c r="H184" s="13">
        <v>2187.97</v>
      </c>
    </row>
    <row r="185" s="1" customFormat="1" ht="21.55" customHeight="1" spans="1:8">
      <c r="A185" s="5" t="s">
        <v>243</v>
      </c>
      <c r="B185" s="5" t="s">
        <v>272</v>
      </c>
      <c r="C185" s="5"/>
      <c r="D185" s="10" t="s">
        <v>273</v>
      </c>
      <c r="E185" s="9">
        <v>1528.07</v>
      </c>
      <c r="G185" s="1" t="str">
        <f t="shared" si="2"/>
        <v>21015</v>
      </c>
      <c r="H185" s="9">
        <v>1528.07</v>
      </c>
    </row>
    <row r="186" s="1" customFormat="1" ht="21.55" customHeight="1" spans="1:8">
      <c r="A186" s="11" t="s">
        <v>243</v>
      </c>
      <c r="B186" s="11" t="s">
        <v>272</v>
      </c>
      <c r="C186" s="11" t="s">
        <v>12</v>
      </c>
      <c r="D186" s="12" t="s">
        <v>14</v>
      </c>
      <c r="E186" s="13">
        <v>834.54</v>
      </c>
      <c r="G186" s="1" t="str">
        <f t="shared" si="2"/>
        <v>2101501</v>
      </c>
      <c r="H186" s="13">
        <v>834.54</v>
      </c>
    </row>
    <row r="187" s="1" customFormat="1" ht="21.55" customHeight="1" spans="1:8">
      <c r="A187" s="11" t="s">
        <v>243</v>
      </c>
      <c r="B187" s="11" t="s">
        <v>272</v>
      </c>
      <c r="C187" s="11" t="s">
        <v>15</v>
      </c>
      <c r="D187" s="12" t="s">
        <v>16</v>
      </c>
      <c r="E187" s="13">
        <v>594.03</v>
      </c>
      <c r="G187" s="1" t="str">
        <f t="shared" si="2"/>
        <v>2101502</v>
      </c>
      <c r="H187" s="13">
        <v>594.03</v>
      </c>
    </row>
    <row r="188" s="1" customFormat="1" ht="21.55" customHeight="1" spans="1:8">
      <c r="A188" s="11" t="s">
        <v>243</v>
      </c>
      <c r="B188" s="11" t="s">
        <v>272</v>
      </c>
      <c r="C188" s="11" t="s">
        <v>29</v>
      </c>
      <c r="D188" s="12" t="s">
        <v>30</v>
      </c>
      <c r="E188" s="13">
        <v>95.5</v>
      </c>
      <c r="G188" s="1" t="str">
        <f t="shared" si="2"/>
        <v>2101550</v>
      </c>
      <c r="H188" s="13">
        <v>95.5</v>
      </c>
    </row>
    <row r="189" s="1" customFormat="1" ht="21.55" customHeight="1" spans="1:8">
      <c r="A189" s="11" t="s">
        <v>243</v>
      </c>
      <c r="B189" s="11" t="s">
        <v>272</v>
      </c>
      <c r="C189" s="11" t="s">
        <v>46</v>
      </c>
      <c r="D189" s="12" t="s">
        <v>274</v>
      </c>
      <c r="E189" s="13">
        <v>4</v>
      </c>
      <c r="G189" s="1" t="str">
        <f t="shared" si="2"/>
        <v>2101599</v>
      </c>
      <c r="H189" s="13">
        <v>4</v>
      </c>
    </row>
    <row r="190" s="1" customFormat="1" ht="21.55" customHeight="1" spans="1:8">
      <c r="A190" s="5" t="s">
        <v>243</v>
      </c>
      <c r="B190" s="5" t="s">
        <v>120</v>
      </c>
      <c r="C190" s="5"/>
      <c r="D190" s="10" t="s">
        <v>270</v>
      </c>
      <c r="E190" s="9">
        <v>7000</v>
      </c>
      <c r="G190" s="1" t="str">
        <f t="shared" si="2"/>
        <v>21012</v>
      </c>
      <c r="H190" s="9">
        <v>7000</v>
      </c>
    </row>
    <row r="191" s="1" customFormat="1" ht="21.55" customHeight="1" spans="1:8">
      <c r="A191" s="11" t="s">
        <v>243</v>
      </c>
      <c r="B191" s="11" t="s">
        <v>120</v>
      </c>
      <c r="C191" s="11" t="s">
        <v>12</v>
      </c>
      <c r="D191" s="12" t="s">
        <v>271</v>
      </c>
      <c r="E191" s="13">
        <v>7000</v>
      </c>
      <c r="G191" s="1" t="str">
        <f t="shared" si="2"/>
        <v>2101201</v>
      </c>
      <c r="H191" s="13">
        <v>7000</v>
      </c>
    </row>
    <row r="192" s="1" customFormat="1" ht="21.55" customHeight="1" spans="1:8">
      <c r="A192" s="5" t="s">
        <v>243</v>
      </c>
      <c r="B192" s="5" t="s">
        <v>227</v>
      </c>
      <c r="C192" s="5"/>
      <c r="D192" s="10" t="s">
        <v>275</v>
      </c>
      <c r="E192" s="9">
        <v>260</v>
      </c>
      <c r="G192" s="1" t="str">
        <f t="shared" si="2"/>
        <v>21019</v>
      </c>
      <c r="H192" s="9">
        <v>260</v>
      </c>
    </row>
    <row r="193" s="1" customFormat="1" ht="21.55" customHeight="1" spans="1:8">
      <c r="A193" s="11" t="s">
        <v>243</v>
      </c>
      <c r="B193" s="11" t="s">
        <v>227</v>
      </c>
      <c r="C193" s="11" t="s">
        <v>15</v>
      </c>
      <c r="D193" s="12" t="s">
        <v>276</v>
      </c>
      <c r="E193" s="13">
        <v>260</v>
      </c>
      <c r="G193" s="1" t="str">
        <f t="shared" si="2"/>
        <v>2101902</v>
      </c>
      <c r="H193" s="13">
        <v>260</v>
      </c>
    </row>
    <row r="194" s="1" customFormat="1" ht="21.55" customHeight="1" spans="1:8">
      <c r="A194" s="5" t="s">
        <v>243</v>
      </c>
      <c r="B194" s="5" t="s">
        <v>46</v>
      </c>
      <c r="C194" s="5"/>
      <c r="D194" s="10" t="s">
        <v>277</v>
      </c>
      <c r="E194" s="9">
        <v>254.21</v>
      </c>
      <c r="G194" s="1" t="str">
        <f t="shared" si="2"/>
        <v>21099</v>
      </c>
      <c r="H194" s="9">
        <v>254.21</v>
      </c>
    </row>
    <row r="195" s="1" customFormat="1" ht="21.55" customHeight="1" spans="1:8">
      <c r="A195" s="11" t="s">
        <v>243</v>
      </c>
      <c r="B195" s="11" t="s">
        <v>46</v>
      </c>
      <c r="C195" s="11" t="s">
        <v>46</v>
      </c>
      <c r="D195" s="12" t="s">
        <v>278</v>
      </c>
      <c r="E195" s="13">
        <v>254.21</v>
      </c>
      <c r="G195" s="1" t="str">
        <f t="shared" si="2"/>
        <v>2109999</v>
      </c>
      <c r="H195" s="13">
        <v>254.21</v>
      </c>
    </row>
    <row r="196" s="1" customFormat="1" ht="21.5" customHeight="1" spans="1:8">
      <c r="A196" s="5" t="s">
        <v>358</v>
      </c>
      <c r="B196" s="5"/>
      <c r="C196" s="5"/>
      <c r="D196" s="10" t="s">
        <v>359</v>
      </c>
      <c r="E196" s="9">
        <v>23219.09</v>
      </c>
      <c r="G196" s="1" t="str">
        <f t="shared" si="2"/>
        <v>221</v>
      </c>
      <c r="H196" s="9">
        <v>23219.09</v>
      </c>
    </row>
    <row r="197" s="1" customFormat="1" ht="21.55" customHeight="1" spans="1:8">
      <c r="A197" s="5" t="s">
        <v>358</v>
      </c>
      <c r="B197" s="5" t="s">
        <v>15</v>
      </c>
      <c r="C197" s="5"/>
      <c r="D197" s="10" t="s">
        <v>362</v>
      </c>
      <c r="E197" s="9">
        <v>15911.49</v>
      </c>
      <c r="G197" s="1" t="str">
        <f t="shared" si="2"/>
        <v>22102</v>
      </c>
      <c r="H197" s="9">
        <v>15911.49</v>
      </c>
    </row>
    <row r="198" s="1" customFormat="1" ht="21.55" customHeight="1" spans="1:8">
      <c r="A198" s="11" t="s">
        <v>358</v>
      </c>
      <c r="B198" s="11" t="s">
        <v>15</v>
      </c>
      <c r="C198" s="11" t="s">
        <v>12</v>
      </c>
      <c r="D198" s="12" t="s">
        <v>363</v>
      </c>
      <c r="E198" s="13">
        <v>15911.49</v>
      </c>
      <c r="G198" s="1" t="str">
        <f t="shared" si="2"/>
        <v>2210201</v>
      </c>
      <c r="H198" s="13">
        <v>15911.49</v>
      </c>
    </row>
    <row r="199" s="1" customFormat="1" ht="21.55" customHeight="1" spans="1:8">
      <c r="A199" s="5" t="s">
        <v>358</v>
      </c>
      <c r="B199" s="5" t="s">
        <v>12</v>
      </c>
      <c r="C199" s="5"/>
      <c r="D199" s="10" t="s">
        <v>360</v>
      </c>
      <c r="E199" s="9">
        <v>3823.66</v>
      </c>
      <c r="G199" s="1" t="str">
        <f t="shared" si="2"/>
        <v>22101</v>
      </c>
      <c r="H199" s="9">
        <v>3823.66</v>
      </c>
    </row>
    <row r="200" s="1" customFormat="1" ht="21.55" customHeight="1" spans="1:8">
      <c r="A200" s="11" t="s">
        <v>358</v>
      </c>
      <c r="B200" s="11" t="s">
        <v>12</v>
      </c>
      <c r="C200" s="11" t="s">
        <v>46</v>
      </c>
      <c r="D200" s="12" t="s">
        <v>361</v>
      </c>
      <c r="E200" s="13">
        <v>3823.66</v>
      </c>
      <c r="G200" s="1" t="str">
        <f t="shared" si="2"/>
        <v>2210199</v>
      </c>
      <c r="H200" s="13">
        <v>3823.66</v>
      </c>
    </row>
    <row r="201" s="1" customFormat="1" ht="21.55" customHeight="1" spans="1:8">
      <c r="A201" s="5" t="s">
        <v>358</v>
      </c>
      <c r="B201" s="5" t="s">
        <v>25</v>
      </c>
      <c r="C201" s="5"/>
      <c r="D201" s="10" t="s">
        <v>364</v>
      </c>
      <c r="E201" s="9">
        <v>3483.94</v>
      </c>
      <c r="G201" s="1" t="str">
        <f t="shared" si="2"/>
        <v>22103</v>
      </c>
      <c r="H201" s="9">
        <v>3483.94</v>
      </c>
    </row>
    <row r="202" s="1" customFormat="1" ht="21.55" customHeight="1" spans="1:8">
      <c r="A202" s="11" t="s">
        <v>358</v>
      </c>
      <c r="B202" s="11" t="s">
        <v>25</v>
      </c>
      <c r="C202" s="11" t="s">
        <v>15</v>
      </c>
      <c r="D202" s="12" t="s">
        <v>365</v>
      </c>
      <c r="E202" s="13">
        <v>3483.94</v>
      </c>
      <c r="G202" s="1" t="str">
        <f t="shared" ref="G202:G265" si="3">A202&amp;B202&amp;C202</f>
        <v>2210302</v>
      </c>
      <c r="H202" s="13">
        <v>3483.94</v>
      </c>
    </row>
    <row r="203" s="1" customFormat="1" ht="21.5" customHeight="1" spans="1:8">
      <c r="A203" s="5" t="s">
        <v>100</v>
      </c>
      <c r="B203" s="5"/>
      <c r="C203" s="5"/>
      <c r="D203" s="10" t="s">
        <v>101</v>
      </c>
      <c r="E203" s="9">
        <v>5836.5</v>
      </c>
      <c r="G203" s="1" t="str">
        <f t="shared" si="3"/>
        <v>203</v>
      </c>
      <c r="H203" s="9">
        <v>5836.5</v>
      </c>
    </row>
    <row r="204" s="1" customFormat="1" ht="21.55" customHeight="1" spans="1:8">
      <c r="A204" s="5" t="s">
        <v>100</v>
      </c>
      <c r="B204" s="5" t="s">
        <v>38</v>
      </c>
      <c r="C204" s="5"/>
      <c r="D204" s="10" t="s">
        <v>102</v>
      </c>
      <c r="E204" s="9">
        <v>5195.5</v>
      </c>
      <c r="G204" s="1" t="str">
        <f t="shared" si="3"/>
        <v>20306</v>
      </c>
      <c r="H204" s="9">
        <v>5195.5</v>
      </c>
    </row>
    <row r="205" s="1" customFormat="1" ht="21.55" customHeight="1" spans="1:8">
      <c r="A205" s="11" t="s">
        <v>100</v>
      </c>
      <c r="B205" s="11" t="s">
        <v>38</v>
      </c>
      <c r="C205" s="11" t="s">
        <v>25</v>
      </c>
      <c r="D205" s="12" t="s">
        <v>103</v>
      </c>
      <c r="E205" s="13">
        <v>695.5</v>
      </c>
      <c r="G205" s="1" t="str">
        <f t="shared" si="3"/>
        <v>2030603</v>
      </c>
      <c r="H205" s="13">
        <v>695.5</v>
      </c>
    </row>
    <row r="206" s="1" customFormat="1" ht="21.55" customHeight="1" spans="1:8">
      <c r="A206" s="11" t="s">
        <v>100</v>
      </c>
      <c r="B206" s="11" t="s">
        <v>38</v>
      </c>
      <c r="C206" s="11" t="s">
        <v>46</v>
      </c>
      <c r="D206" s="12" t="s">
        <v>104</v>
      </c>
      <c r="E206" s="13">
        <v>4500</v>
      </c>
      <c r="G206" s="1" t="str">
        <f t="shared" si="3"/>
        <v>2030699</v>
      </c>
      <c r="H206" s="13">
        <v>4500</v>
      </c>
    </row>
    <row r="207" s="1" customFormat="1" ht="21.55" customHeight="1" spans="1:8">
      <c r="A207" s="5" t="s">
        <v>100</v>
      </c>
      <c r="B207" s="5" t="s">
        <v>46</v>
      </c>
      <c r="C207" s="5"/>
      <c r="D207" s="10" t="s">
        <v>105</v>
      </c>
      <c r="E207" s="9">
        <v>641</v>
      </c>
      <c r="G207" s="1" t="str">
        <f t="shared" si="3"/>
        <v>20399</v>
      </c>
      <c r="H207" s="9">
        <v>641</v>
      </c>
    </row>
    <row r="208" s="1" customFormat="1" ht="21.55" customHeight="1" spans="1:8">
      <c r="A208" s="11" t="s">
        <v>100</v>
      </c>
      <c r="B208" s="11" t="s">
        <v>46</v>
      </c>
      <c r="C208" s="11" t="s">
        <v>46</v>
      </c>
      <c r="D208" s="12" t="s">
        <v>106</v>
      </c>
      <c r="E208" s="13">
        <v>641</v>
      </c>
      <c r="G208" s="1" t="str">
        <f t="shared" si="3"/>
        <v>2039999</v>
      </c>
      <c r="H208" s="13">
        <v>641</v>
      </c>
    </row>
    <row r="209" s="1" customFormat="1" ht="21.5" customHeight="1" spans="1:8">
      <c r="A209" s="5" t="s">
        <v>129</v>
      </c>
      <c r="B209" s="5"/>
      <c r="C209" s="5"/>
      <c r="D209" s="10" t="s">
        <v>130</v>
      </c>
      <c r="E209" s="9">
        <v>176039.67</v>
      </c>
      <c r="G209" s="1" t="str">
        <f t="shared" si="3"/>
        <v>205</v>
      </c>
      <c r="H209" s="9">
        <v>176039.67</v>
      </c>
    </row>
    <row r="210" s="1" customFormat="1" ht="21.55" customHeight="1" spans="1:8">
      <c r="A210" s="5" t="s">
        <v>129</v>
      </c>
      <c r="B210" s="5" t="s">
        <v>15</v>
      </c>
      <c r="C210" s="5"/>
      <c r="D210" s="10" t="s">
        <v>133</v>
      </c>
      <c r="E210" s="9">
        <v>94029.35</v>
      </c>
      <c r="G210" s="1" t="str">
        <f t="shared" si="3"/>
        <v>20502</v>
      </c>
      <c r="H210" s="9">
        <v>94029.35</v>
      </c>
    </row>
    <row r="211" s="1" customFormat="1" ht="21.55" customHeight="1" spans="1:8">
      <c r="A211" s="11" t="s">
        <v>129</v>
      </c>
      <c r="B211" s="11" t="s">
        <v>15</v>
      </c>
      <c r="C211" s="11" t="s">
        <v>12</v>
      </c>
      <c r="D211" s="12" t="s">
        <v>134</v>
      </c>
      <c r="E211" s="13">
        <v>4303.81</v>
      </c>
      <c r="G211" s="1" t="str">
        <f t="shared" si="3"/>
        <v>2050201</v>
      </c>
      <c r="H211" s="13">
        <v>4303.81</v>
      </c>
    </row>
    <row r="212" s="1" customFormat="1" ht="21.55" customHeight="1" spans="1:8">
      <c r="A212" s="11" t="s">
        <v>129</v>
      </c>
      <c r="B212" s="11" t="s">
        <v>15</v>
      </c>
      <c r="C212" s="11" t="s">
        <v>15</v>
      </c>
      <c r="D212" s="12" t="s">
        <v>135</v>
      </c>
      <c r="E212" s="13">
        <v>5983.54</v>
      </c>
      <c r="G212" s="1" t="str">
        <f t="shared" si="3"/>
        <v>2050202</v>
      </c>
      <c r="H212" s="13">
        <v>5983.54</v>
      </c>
    </row>
    <row r="213" s="1" customFormat="1" ht="21.55" customHeight="1" spans="1:8">
      <c r="A213" s="11" t="s">
        <v>129</v>
      </c>
      <c r="B213" s="11" t="s">
        <v>15</v>
      </c>
      <c r="C213" s="11" t="s">
        <v>25</v>
      </c>
      <c r="D213" s="12" t="s">
        <v>136</v>
      </c>
      <c r="E213" s="13">
        <v>32413.47</v>
      </c>
      <c r="G213" s="1" t="str">
        <f t="shared" si="3"/>
        <v>2050203</v>
      </c>
      <c r="H213" s="13">
        <v>32413.47</v>
      </c>
    </row>
    <row r="214" s="1" customFormat="1" ht="21.55" customHeight="1" spans="1:8">
      <c r="A214" s="11" t="s">
        <v>129</v>
      </c>
      <c r="B214" s="11" t="s">
        <v>15</v>
      </c>
      <c r="C214" s="11" t="s">
        <v>17</v>
      </c>
      <c r="D214" s="12" t="s">
        <v>137</v>
      </c>
      <c r="E214" s="13">
        <v>44910.13</v>
      </c>
      <c r="G214" s="1" t="str">
        <f t="shared" si="3"/>
        <v>2050204</v>
      </c>
      <c r="H214" s="13">
        <v>44910.13</v>
      </c>
    </row>
    <row r="215" s="1" customFormat="1" ht="21.55" customHeight="1" spans="1:8">
      <c r="A215" s="11" t="s">
        <v>129</v>
      </c>
      <c r="B215" s="11" t="s">
        <v>15</v>
      </c>
      <c r="C215" s="11" t="s">
        <v>19</v>
      </c>
      <c r="D215" s="12" t="s">
        <v>138</v>
      </c>
      <c r="E215" s="13">
        <v>919</v>
      </c>
      <c r="G215" s="1" t="str">
        <f t="shared" si="3"/>
        <v>2050205</v>
      </c>
      <c r="H215" s="13">
        <v>919</v>
      </c>
    </row>
    <row r="216" s="1" customFormat="1" ht="21.55" customHeight="1" spans="1:8">
      <c r="A216" s="11" t="s">
        <v>129</v>
      </c>
      <c r="B216" s="11" t="s">
        <v>15</v>
      </c>
      <c r="C216" s="11" t="s">
        <v>46</v>
      </c>
      <c r="D216" s="12" t="s">
        <v>139</v>
      </c>
      <c r="E216" s="13">
        <v>5499.4</v>
      </c>
      <c r="G216" s="1" t="str">
        <f t="shared" si="3"/>
        <v>2050299</v>
      </c>
      <c r="H216" s="13">
        <v>5499.4</v>
      </c>
    </row>
    <row r="217" s="1" customFormat="1" ht="21.55" customHeight="1" spans="1:8">
      <c r="A217" s="5" t="s">
        <v>129</v>
      </c>
      <c r="B217" s="5" t="s">
        <v>21</v>
      </c>
      <c r="C217" s="5"/>
      <c r="D217" s="10" t="s">
        <v>148</v>
      </c>
      <c r="E217" s="9">
        <v>2290.42</v>
      </c>
      <c r="G217" s="1" t="str">
        <f t="shared" si="3"/>
        <v>20508</v>
      </c>
      <c r="H217" s="9">
        <v>2290.42</v>
      </c>
    </row>
    <row r="218" s="1" customFormat="1" ht="21.55" customHeight="1" spans="1:8">
      <c r="A218" s="11" t="s">
        <v>129</v>
      </c>
      <c r="B218" s="11" t="s">
        <v>21</v>
      </c>
      <c r="C218" s="11" t="s">
        <v>15</v>
      </c>
      <c r="D218" s="12" t="s">
        <v>149</v>
      </c>
      <c r="E218" s="13">
        <v>2290.42</v>
      </c>
      <c r="G218" s="1" t="str">
        <f t="shared" si="3"/>
        <v>2050802</v>
      </c>
      <c r="H218" s="13">
        <v>2290.42</v>
      </c>
    </row>
    <row r="219" s="1" customFormat="1" ht="21.55" customHeight="1" spans="1:8">
      <c r="A219" s="5" t="s">
        <v>129</v>
      </c>
      <c r="B219" s="5" t="s">
        <v>12</v>
      </c>
      <c r="C219" s="5"/>
      <c r="D219" s="10" t="s">
        <v>131</v>
      </c>
      <c r="E219" s="9">
        <v>5277.51</v>
      </c>
      <c r="G219" s="1" t="str">
        <f t="shared" si="3"/>
        <v>20501</v>
      </c>
      <c r="H219" s="9">
        <v>5277.51</v>
      </c>
    </row>
    <row r="220" s="1" customFormat="1" ht="21.55" customHeight="1" spans="1:8">
      <c r="A220" s="11" t="s">
        <v>129</v>
      </c>
      <c r="B220" s="11" t="s">
        <v>12</v>
      </c>
      <c r="C220" s="11" t="s">
        <v>12</v>
      </c>
      <c r="D220" s="12" t="s">
        <v>14</v>
      </c>
      <c r="E220" s="13">
        <v>2136.57</v>
      </c>
      <c r="G220" s="1" t="str">
        <f t="shared" si="3"/>
        <v>2050101</v>
      </c>
      <c r="H220" s="13">
        <v>2136.57</v>
      </c>
    </row>
    <row r="221" s="1" customFormat="1" ht="21.55" customHeight="1" spans="1:8">
      <c r="A221" s="11" t="s">
        <v>129</v>
      </c>
      <c r="B221" s="11" t="s">
        <v>12</v>
      </c>
      <c r="C221" s="11" t="s">
        <v>46</v>
      </c>
      <c r="D221" s="12" t="s">
        <v>132</v>
      </c>
      <c r="E221" s="13">
        <v>3140.94</v>
      </c>
      <c r="G221" s="1" t="str">
        <f t="shared" si="3"/>
        <v>2050199</v>
      </c>
      <c r="H221" s="13">
        <v>3140.94</v>
      </c>
    </row>
    <row r="222" s="1" customFormat="1" ht="21.55" customHeight="1" spans="1:8">
      <c r="A222" s="5" t="s">
        <v>129</v>
      </c>
      <c r="B222" s="5" t="s">
        <v>35</v>
      </c>
      <c r="C222" s="5"/>
      <c r="D222" s="10" t="s">
        <v>145</v>
      </c>
      <c r="E222" s="9">
        <v>2927.73</v>
      </c>
      <c r="G222" s="1" t="str">
        <f t="shared" si="3"/>
        <v>20507</v>
      </c>
      <c r="H222" s="9">
        <v>2927.73</v>
      </c>
    </row>
    <row r="223" s="1" customFormat="1" ht="21.55" customHeight="1" spans="1:8">
      <c r="A223" s="11" t="s">
        <v>129</v>
      </c>
      <c r="B223" s="11" t="s">
        <v>35</v>
      </c>
      <c r="C223" s="11" t="s">
        <v>12</v>
      </c>
      <c r="D223" s="12" t="s">
        <v>146</v>
      </c>
      <c r="E223" s="13">
        <v>2138.4</v>
      </c>
      <c r="G223" s="1" t="str">
        <f t="shared" si="3"/>
        <v>2050701</v>
      </c>
      <c r="H223" s="13">
        <v>2138.4</v>
      </c>
    </row>
    <row r="224" s="1" customFormat="1" ht="21.55" customHeight="1" spans="1:8">
      <c r="A224" s="11" t="s">
        <v>129</v>
      </c>
      <c r="B224" s="11" t="s">
        <v>35</v>
      </c>
      <c r="C224" s="11" t="s">
        <v>15</v>
      </c>
      <c r="D224" s="12" t="s">
        <v>147</v>
      </c>
      <c r="E224" s="13">
        <v>789.33</v>
      </c>
      <c r="G224" s="1" t="str">
        <f t="shared" si="3"/>
        <v>2050702</v>
      </c>
      <c r="H224" s="13">
        <v>789.33</v>
      </c>
    </row>
    <row r="225" s="1" customFormat="1" ht="21.55" customHeight="1" spans="1:8">
      <c r="A225" s="5" t="s">
        <v>129</v>
      </c>
      <c r="B225" s="5" t="s">
        <v>25</v>
      </c>
      <c r="C225" s="5"/>
      <c r="D225" s="10" t="s">
        <v>140</v>
      </c>
      <c r="E225" s="9">
        <v>45874.31</v>
      </c>
      <c r="G225" s="1" t="str">
        <f t="shared" si="3"/>
        <v>20503</v>
      </c>
      <c r="H225" s="9">
        <v>45874.31</v>
      </c>
    </row>
    <row r="226" s="1" customFormat="1" ht="21.55" customHeight="1" spans="1:8">
      <c r="A226" s="11" t="s">
        <v>129</v>
      </c>
      <c r="B226" s="11" t="s">
        <v>25</v>
      </c>
      <c r="C226" s="11" t="s">
        <v>15</v>
      </c>
      <c r="D226" s="12" t="s">
        <v>141</v>
      </c>
      <c r="E226" s="13">
        <v>6243.47</v>
      </c>
      <c r="G226" s="1" t="str">
        <f t="shared" si="3"/>
        <v>2050302</v>
      </c>
      <c r="H226" s="13">
        <v>6243.47</v>
      </c>
    </row>
    <row r="227" s="1" customFormat="1" ht="21.55" customHeight="1" spans="1:8">
      <c r="A227" s="11" t="s">
        <v>129</v>
      </c>
      <c r="B227" s="11" t="s">
        <v>25</v>
      </c>
      <c r="C227" s="11" t="s">
        <v>19</v>
      </c>
      <c r="D227" s="12" t="s">
        <v>142</v>
      </c>
      <c r="E227" s="13">
        <v>39630.84</v>
      </c>
      <c r="G227" s="1" t="str">
        <f t="shared" si="3"/>
        <v>2050305</v>
      </c>
      <c r="H227" s="13">
        <v>39630.84</v>
      </c>
    </row>
    <row r="228" s="1" customFormat="1" ht="21.55" customHeight="1" spans="1:8">
      <c r="A228" s="5" t="s">
        <v>129</v>
      </c>
      <c r="B228" s="5" t="s">
        <v>17</v>
      </c>
      <c r="C228" s="5"/>
      <c r="D228" s="10" t="s">
        <v>143</v>
      </c>
      <c r="E228" s="9">
        <v>2062.52</v>
      </c>
      <c r="G228" s="1" t="str">
        <f t="shared" si="3"/>
        <v>20504</v>
      </c>
      <c r="H228" s="9">
        <v>2062.52</v>
      </c>
    </row>
    <row r="229" s="1" customFormat="1" ht="21.55" customHeight="1" spans="1:8">
      <c r="A229" s="11" t="s">
        <v>129</v>
      </c>
      <c r="B229" s="11" t="s">
        <v>17</v>
      </c>
      <c r="C229" s="11" t="s">
        <v>17</v>
      </c>
      <c r="D229" s="12" t="s">
        <v>144</v>
      </c>
      <c r="E229" s="13">
        <v>2062.52</v>
      </c>
      <c r="G229" s="1" t="str">
        <f t="shared" si="3"/>
        <v>2050404</v>
      </c>
      <c r="H229" s="13">
        <v>2062.52</v>
      </c>
    </row>
    <row r="230" s="1" customFormat="1" ht="21.55" customHeight="1" spans="1:8">
      <c r="A230" s="5" t="s">
        <v>129</v>
      </c>
      <c r="B230" s="5" t="s">
        <v>46</v>
      </c>
      <c r="C230" s="5"/>
      <c r="D230" s="10" t="s">
        <v>153</v>
      </c>
      <c r="E230" s="9">
        <v>17126.83</v>
      </c>
      <c r="G230" s="1" t="str">
        <f t="shared" si="3"/>
        <v>20599</v>
      </c>
      <c r="H230" s="9">
        <v>17126.83</v>
      </c>
    </row>
    <row r="231" s="1" customFormat="1" ht="21.55" customHeight="1" spans="1:8">
      <c r="A231" s="11" t="s">
        <v>129</v>
      </c>
      <c r="B231" s="11" t="s">
        <v>46</v>
      </c>
      <c r="C231" s="11" t="s">
        <v>46</v>
      </c>
      <c r="D231" s="12" t="s">
        <v>154</v>
      </c>
      <c r="E231" s="13">
        <v>17126.83</v>
      </c>
      <c r="G231" s="1" t="str">
        <f t="shared" si="3"/>
        <v>2059999</v>
      </c>
      <c r="H231" s="13">
        <v>17126.83</v>
      </c>
    </row>
    <row r="232" s="1" customFormat="1" ht="21.55" customHeight="1" spans="1:8">
      <c r="A232" s="5" t="s">
        <v>129</v>
      </c>
      <c r="B232" s="5" t="s">
        <v>150</v>
      </c>
      <c r="C232" s="5"/>
      <c r="D232" s="10" t="s">
        <v>151</v>
      </c>
      <c r="E232" s="9">
        <v>6451</v>
      </c>
      <c r="G232" s="1" t="str">
        <f t="shared" si="3"/>
        <v>20509</v>
      </c>
      <c r="H232" s="9">
        <v>6451</v>
      </c>
    </row>
    <row r="233" s="1" customFormat="1" ht="21.55" customHeight="1" spans="1:8">
      <c r="A233" s="11" t="s">
        <v>129</v>
      </c>
      <c r="B233" s="11" t="s">
        <v>150</v>
      </c>
      <c r="C233" s="11" t="s">
        <v>46</v>
      </c>
      <c r="D233" s="12" t="s">
        <v>152</v>
      </c>
      <c r="E233" s="13">
        <v>6451</v>
      </c>
      <c r="G233" s="1" t="str">
        <f t="shared" si="3"/>
        <v>2050999</v>
      </c>
      <c r="H233" s="13">
        <v>6451</v>
      </c>
    </row>
    <row r="234" s="1" customFormat="1" ht="21.5" customHeight="1" spans="1:8">
      <c r="A234" s="5" t="s">
        <v>302</v>
      </c>
      <c r="B234" s="5"/>
      <c r="C234" s="5"/>
      <c r="D234" s="10" t="s">
        <v>303</v>
      </c>
      <c r="E234" s="9">
        <v>57439.67</v>
      </c>
      <c r="G234" s="1" t="str">
        <f t="shared" si="3"/>
        <v>213</v>
      </c>
      <c r="H234" s="9">
        <v>57439.67</v>
      </c>
    </row>
    <row r="235" s="1" customFormat="1" ht="21.55" customHeight="1" spans="1:8">
      <c r="A235" s="5" t="s">
        <v>302</v>
      </c>
      <c r="B235" s="5" t="s">
        <v>19</v>
      </c>
      <c r="C235" s="5"/>
      <c r="D235" s="10" t="s">
        <v>395</v>
      </c>
      <c r="E235" s="9">
        <v>10163</v>
      </c>
      <c r="G235" s="1" t="str">
        <f t="shared" si="3"/>
        <v>21305</v>
      </c>
      <c r="H235" s="9">
        <v>10163</v>
      </c>
    </row>
    <row r="236" s="1" customFormat="1" ht="25" customHeight="1" spans="1:8">
      <c r="A236" s="11" t="s">
        <v>302</v>
      </c>
      <c r="B236" s="11" t="s">
        <v>19</v>
      </c>
      <c r="C236" s="11" t="s">
        <v>46</v>
      </c>
      <c r="D236" s="12" t="s">
        <v>396</v>
      </c>
      <c r="E236" s="13">
        <v>10163</v>
      </c>
      <c r="G236" s="1" t="str">
        <f t="shared" si="3"/>
        <v>2130599</v>
      </c>
      <c r="H236" s="13">
        <v>10163</v>
      </c>
    </row>
    <row r="237" s="1" customFormat="1" ht="21.55" customHeight="1" spans="1:8">
      <c r="A237" s="5" t="s">
        <v>302</v>
      </c>
      <c r="B237" s="5" t="s">
        <v>12</v>
      </c>
      <c r="C237" s="5"/>
      <c r="D237" s="10" t="s">
        <v>304</v>
      </c>
      <c r="E237" s="9">
        <v>38718.58</v>
      </c>
      <c r="G237" s="1" t="str">
        <f t="shared" si="3"/>
        <v>21301</v>
      </c>
      <c r="H237" s="9">
        <v>38718.58</v>
      </c>
    </row>
    <row r="238" s="1" customFormat="1" ht="21.55" customHeight="1" spans="1:8">
      <c r="A238" s="11" t="s">
        <v>302</v>
      </c>
      <c r="B238" s="11" t="s">
        <v>12</v>
      </c>
      <c r="C238" s="11" t="s">
        <v>12</v>
      </c>
      <c r="D238" s="12" t="s">
        <v>14</v>
      </c>
      <c r="E238" s="13">
        <v>2585.67</v>
      </c>
      <c r="G238" s="1" t="str">
        <f t="shared" si="3"/>
        <v>2130101</v>
      </c>
      <c r="H238" s="13">
        <v>2585.67</v>
      </c>
    </row>
    <row r="239" s="1" customFormat="1" ht="21.55" customHeight="1" spans="1:8">
      <c r="A239" s="11" t="s">
        <v>302</v>
      </c>
      <c r="B239" s="11" t="s">
        <v>12</v>
      </c>
      <c r="C239" s="11" t="s">
        <v>15</v>
      </c>
      <c r="D239" s="12" t="s">
        <v>16</v>
      </c>
      <c r="E239" s="13">
        <v>59.47</v>
      </c>
      <c r="G239" s="1" t="str">
        <f t="shared" si="3"/>
        <v>2130102</v>
      </c>
      <c r="H239" s="13">
        <v>59.47</v>
      </c>
    </row>
    <row r="240" s="1" customFormat="1" ht="21.55" customHeight="1" spans="1:8">
      <c r="A240" s="11" t="s">
        <v>302</v>
      </c>
      <c r="B240" s="11" t="s">
        <v>12</v>
      </c>
      <c r="C240" s="11" t="s">
        <v>17</v>
      </c>
      <c r="D240" s="12" t="s">
        <v>30</v>
      </c>
      <c r="E240" s="13">
        <v>4800.78</v>
      </c>
      <c r="G240" s="1" t="str">
        <f t="shared" si="3"/>
        <v>2130104</v>
      </c>
      <c r="H240" s="13">
        <v>4800.78</v>
      </c>
    </row>
    <row r="241" s="1" customFormat="1" ht="21.55" customHeight="1" spans="1:8">
      <c r="A241" s="11" t="s">
        <v>302</v>
      </c>
      <c r="B241" s="11" t="s">
        <v>12</v>
      </c>
      <c r="C241" s="11" t="s">
        <v>305</v>
      </c>
      <c r="D241" s="12" t="s">
        <v>306</v>
      </c>
      <c r="E241" s="13">
        <v>480</v>
      </c>
      <c r="G241" s="1" t="str">
        <f t="shared" si="3"/>
        <v>2130124</v>
      </c>
      <c r="H241" s="13">
        <v>480</v>
      </c>
    </row>
    <row r="242" s="1" customFormat="1" ht="21.55" customHeight="1" spans="1:8">
      <c r="A242" s="11" t="s">
        <v>302</v>
      </c>
      <c r="B242" s="11" t="s">
        <v>12</v>
      </c>
      <c r="C242" s="11" t="s">
        <v>46</v>
      </c>
      <c r="D242" s="12" t="s">
        <v>307</v>
      </c>
      <c r="E242" s="13">
        <v>30792.66</v>
      </c>
      <c r="G242" s="1" t="str">
        <f t="shared" si="3"/>
        <v>2130199</v>
      </c>
      <c r="H242" s="13">
        <v>30792.66</v>
      </c>
    </row>
    <row r="243" s="1" customFormat="1" ht="21.55" customHeight="1" spans="1:8">
      <c r="A243" s="5" t="s">
        <v>302</v>
      </c>
      <c r="B243" s="5" t="s">
        <v>25</v>
      </c>
      <c r="C243" s="5"/>
      <c r="D243" s="10" t="s">
        <v>311</v>
      </c>
      <c r="E243" s="9">
        <v>4268.13</v>
      </c>
      <c r="G243" s="1" t="str">
        <f t="shared" si="3"/>
        <v>21303</v>
      </c>
      <c r="H243" s="9">
        <v>4268.13</v>
      </c>
    </row>
    <row r="244" s="1" customFormat="1" ht="21.55" customHeight="1" spans="1:8">
      <c r="A244" s="11" t="s">
        <v>302</v>
      </c>
      <c r="B244" s="11" t="s">
        <v>25</v>
      </c>
      <c r="C244" s="11" t="s">
        <v>12</v>
      </c>
      <c r="D244" s="12" t="s">
        <v>14</v>
      </c>
      <c r="E244" s="13">
        <v>1932.23</v>
      </c>
      <c r="G244" s="1" t="str">
        <f t="shared" si="3"/>
        <v>2130301</v>
      </c>
      <c r="H244" s="13">
        <v>1932.23</v>
      </c>
    </row>
    <row r="245" s="1" customFormat="1" ht="21.55" customHeight="1" spans="1:8">
      <c r="A245" s="11" t="s">
        <v>302</v>
      </c>
      <c r="B245" s="11" t="s">
        <v>25</v>
      </c>
      <c r="C245" s="11" t="s">
        <v>17</v>
      </c>
      <c r="D245" s="12" t="s">
        <v>312</v>
      </c>
      <c r="E245" s="13">
        <v>39.52</v>
      </c>
      <c r="G245" s="1" t="str">
        <f t="shared" si="3"/>
        <v>2130304</v>
      </c>
      <c r="H245" s="13">
        <v>39.52</v>
      </c>
    </row>
    <row r="246" s="1" customFormat="1" ht="21.55" customHeight="1" spans="1:8">
      <c r="A246" s="11" t="s">
        <v>302</v>
      </c>
      <c r="B246" s="11" t="s">
        <v>25</v>
      </c>
      <c r="C246" s="11" t="s">
        <v>38</v>
      </c>
      <c r="D246" s="12" t="s">
        <v>313</v>
      </c>
      <c r="E246" s="13">
        <v>47.88</v>
      </c>
      <c r="G246" s="1" t="str">
        <f t="shared" si="3"/>
        <v>2130306</v>
      </c>
      <c r="H246" s="13">
        <v>47.88</v>
      </c>
    </row>
    <row r="247" s="1" customFormat="1" ht="21.55" customHeight="1" spans="1:8">
      <c r="A247" s="11" t="s">
        <v>302</v>
      </c>
      <c r="B247" s="11" t="s">
        <v>25</v>
      </c>
      <c r="C247" s="11" t="s">
        <v>48</v>
      </c>
      <c r="D247" s="12" t="s">
        <v>314</v>
      </c>
      <c r="E247" s="13">
        <v>55.2</v>
      </c>
      <c r="G247" s="1" t="str">
        <f t="shared" si="3"/>
        <v>2130313</v>
      </c>
      <c r="H247" s="13">
        <v>55.2</v>
      </c>
    </row>
    <row r="248" s="1" customFormat="1" ht="21.55" customHeight="1" spans="1:8">
      <c r="A248" s="11" t="s">
        <v>302</v>
      </c>
      <c r="B248" s="11" t="s">
        <v>25</v>
      </c>
      <c r="C248" s="11" t="s">
        <v>286</v>
      </c>
      <c r="D248" s="12" t="s">
        <v>315</v>
      </c>
      <c r="E248" s="13">
        <v>38</v>
      </c>
      <c r="G248" s="1" t="str">
        <f t="shared" si="3"/>
        <v>2130314</v>
      </c>
      <c r="H248" s="13">
        <v>38</v>
      </c>
    </row>
    <row r="249" s="1" customFormat="1" ht="21.55" customHeight="1" spans="1:8">
      <c r="A249" s="11" t="s">
        <v>302</v>
      </c>
      <c r="B249" s="11" t="s">
        <v>25</v>
      </c>
      <c r="C249" s="11" t="s">
        <v>46</v>
      </c>
      <c r="D249" s="12" t="s">
        <v>316</v>
      </c>
      <c r="E249" s="13">
        <v>2155.3</v>
      </c>
      <c r="G249" s="1" t="str">
        <f t="shared" si="3"/>
        <v>2130399</v>
      </c>
      <c r="H249" s="13">
        <v>2155.3</v>
      </c>
    </row>
    <row r="250" s="1" customFormat="1" ht="21.55" customHeight="1" spans="1:8">
      <c r="A250" s="5" t="s">
        <v>302</v>
      </c>
      <c r="B250" s="5" t="s">
        <v>15</v>
      </c>
      <c r="C250" s="5"/>
      <c r="D250" s="10" t="s">
        <v>308</v>
      </c>
      <c r="E250" s="9">
        <v>3070.76</v>
      </c>
      <c r="G250" s="1" t="str">
        <f t="shared" si="3"/>
        <v>21302</v>
      </c>
      <c r="H250" s="9">
        <v>3070.76</v>
      </c>
    </row>
    <row r="251" s="1" customFormat="1" ht="21.55" customHeight="1" spans="1:8">
      <c r="A251" s="11" t="s">
        <v>302</v>
      </c>
      <c r="B251" s="11" t="s">
        <v>15</v>
      </c>
      <c r="C251" s="11" t="s">
        <v>12</v>
      </c>
      <c r="D251" s="12" t="s">
        <v>14</v>
      </c>
      <c r="E251" s="13">
        <v>1468.99</v>
      </c>
      <c r="G251" s="1" t="str">
        <f t="shared" si="3"/>
        <v>2130201</v>
      </c>
      <c r="H251" s="13">
        <v>1468.99</v>
      </c>
    </row>
    <row r="252" s="1" customFormat="1" ht="21.55" customHeight="1" spans="1:8">
      <c r="A252" s="11" t="s">
        <v>302</v>
      </c>
      <c r="B252" s="11" t="s">
        <v>15</v>
      </c>
      <c r="C252" s="11" t="s">
        <v>15</v>
      </c>
      <c r="D252" s="12" t="s">
        <v>16</v>
      </c>
      <c r="E252" s="13">
        <v>83.6</v>
      </c>
      <c r="G252" s="1" t="str">
        <f t="shared" si="3"/>
        <v>2130202</v>
      </c>
      <c r="H252" s="13">
        <v>83.6</v>
      </c>
    </row>
    <row r="253" s="1" customFormat="1" ht="21.55" customHeight="1" spans="1:8">
      <c r="A253" s="11" t="s">
        <v>302</v>
      </c>
      <c r="B253" s="11" t="s">
        <v>15</v>
      </c>
      <c r="C253" s="11" t="s">
        <v>17</v>
      </c>
      <c r="D253" s="12" t="s">
        <v>309</v>
      </c>
      <c r="E253" s="13">
        <v>918.17</v>
      </c>
      <c r="G253" s="1" t="str">
        <f t="shared" si="3"/>
        <v>2130204</v>
      </c>
      <c r="H253" s="13">
        <v>918.17</v>
      </c>
    </row>
    <row r="254" s="1" customFormat="1" ht="21.55" customHeight="1" spans="1:8">
      <c r="A254" s="11" t="s">
        <v>302</v>
      </c>
      <c r="B254" s="11" t="s">
        <v>15</v>
      </c>
      <c r="C254" s="11" t="s">
        <v>73</v>
      </c>
      <c r="D254" s="12" t="s">
        <v>310</v>
      </c>
      <c r="E254" s="13">
        <v>600</v>
      </c>
      <c r="G254" s="1" t="str">
        <f t="shared" si="3"/>
        <v>2130234</v>
      </c>
      <c r="H254" s="13">
        <v>600</v>
      </c>
    </row>
    <row r="255" s="1" customFormat="1" ht="21.55" customHeight="1" spans="1:8">
      <c r="A255" s="5" t="s">
        <v>302</v>
      </c>
      <c r="B255" s="5" t="s">
        <v>21</v>
      </c>
      <c r="C255" s="5"/>
      <c r="D255" s="10" t="s">
        <v>319</v>
      </c>
      <c r="E255" s="9">
        <v>224</v>
      </c>
      <c r="G255" s="1" t="str">
        <f t="shared" si="3"/>
        <v>21308</v>
      </c>
      <c r="H255" s="9">
        <v>224</v>
      </c>
    </row>
    <row r="256" s="1" customFormat="1" ht="21.55" customHeight="1" spans="1:8">
      <c r="A256" s="11" t="s">
        <v>302</v>
      </c>
      <c r="B256" s="11" t="s">
        <v>21</v>
      </c>
      <c r="C256" s="11" t="s">
        <v>17</v>
      </c>
      <c r="D256" s="12" t="s">
        <v>320</v>
      </c>
      <c r="E256" s="13">
        <v>224</v>
      </c>
      <c r="G256" s="1" t="str">
        <f t="shared" si="3"/>
        <v>2130804</v>
      </c>
      <c r="H256" s="13">
        <v>224</v>
      </c>
    </row>
    <row r="257" s="1" customFormat="1" ht="21.55" customHeight="1" spans="1:8">
      <c r="A257" s="5" t="s">
        <v>302</v>
      </c>
      <c r="B257" s="5" t="s">
        <v>46</v>
      </c>
      <c r="C257" s="5"/>
      <c r="D257" s="10" t="s">
        <v>321</v>
      </c>
      <c r="E257" s="9">
        <v>995.2</v>
      </c>
      <c r="G257" s="1" t="str">
        <f t="shared" si="3"/>
        <v>21399</v>
      </c>
      <c r="H257" s="9">
        <v>995.2</v>
      </c>
    </row>
    <row r="258" s="1" customFormat="1" ht="21.55" customHeight="1" spans="1:8">
      <c r="A258" s="11" t="s">
        <v>302</v>
      </c>
      <c r="B258" s="11" t="s">
        <v>46</v>
      </c>
      <c r="C258" s="11" t="s">
        <v>46</v>
      </c>
      <c r="D258" s="12" t="s">
        <v>322</v>
      </c>
      <c r="E258" s="13">
        <v>995.2</v>
      </c>
      <c r="G258" s="1" t="str">
        <f t="shared" si="3"/>
        <v>2139999</v>
      </c>
      <c r="H258" s="13">
        <v>995.2</v>
      </c>
    </row>
    <row r="259" s="1" customFormat="1" ht="21.5" customHeight="1" spans="1:8">
      <c r="A259" s="5" t="s">
        <v>107</v>
      </c>
      <c r="B259" s="5"/>
      <c r="C259" s="5"/>
      <c r="D259" s="10" t="s">
        <v>108</v>
      </c>
      <c r="E259" s="9">
        <v>80479.93</v>
      </c>
      <c r="G259" s="1" t="str">
        <f t="shared" si="3"/>
        <v>204</v>
      </c>
      <c r="H259" s="9">
        <v>80479.93</v>
      </c>
    </row>
    <row r="260" s="1" customFormat="1" ht="21.55" customHeight="1" spans="1:8">
      <c r="A260" s="5" t="s">
        <v>107</v>
      </c>
      <c r="B260" s="5" t="s">
        <v>46</v>
      </c>
      <c r="C260" s="5"/>
      <c r="D260" s="10" t="s">
        <v>127</v>
      </c>
      <c r="E260" s="9">
        <v>19</v>
      </c>
      <c r="G260" s="1" t="str">
        <f t="shared" si="3"/>
        <v>20499</v>
      </c>
      <c r="H260" s="9">
        <v>19</v>
      </c>
    </row>
    <row r="261" s="1" customFormat="1" ht="21.55" customHeight="1" spans="1:8">
      <c r="A261" s="11" t="s">
        <v>107</v>
      </c>
      <c r="B261" s="11" t="s">
        <v>46</v>
      </c>
      <c r="C261" s="11" t="s">
        <v>15</v>
      </c>
      <c r="D261" s="12" t="s">
        <v>128</v>
      </c>
      <c r="E261" s="13">
        <v>19</v>
      </c>
      <c r="G261" s="1" t="str">
        <f t="shared" si="3"/>
        <v>2049902</v>
      </c>
      <c r="H261" s="13">
        <v>19</v>
      </c>
    </row>
    <row r="262" s="1" customFormat="1" ht="21.55" customHeight="1" spans="1:8">
      <c r="A262" s="5" t="s">
        <v>107</v>
      </c>
      <c r="B262" s="5" t="s">
        <v>15</v>
      </c>
      <c r="C262" s="5"/>
      <c r="D262" s="10" t="s">
        <v>109</v>
      </c>
      <c r="E262" s="9">
        <v>71833.9</v>
      </c>
      <c r="G262" s="1" t="str">
        <f t="shared" si="3"/>
        <v>20402</v>
      </c>
      <c r="H262" s="9">
        <v>71833.9</v>
      </c>
    </row>
    <row r="263" s="1" customFormat="1" ht="21.55" customHeight="1" spans="1:8">
      <c r="A263" s="11" t="s">
        <v>107</v>
      </c>
      <c r="B263" s="11" t="s">
        <v>15</v>
      </c>
      <c r="C263" s="11" t="s">
        <v>12</v>
      </c>
      <c r="D263" s="12" t="s">
        <v>14</v>
      </c>
      <c r="E263" s="13">
        <v>65689.09</v>
      </c>
      <c r="G263" s="1" t="str">
        <f t="shared" si="3"/>
        <v>2040201</v>
      </c>
      <c r="H263" s="13">
        <v>65689.09</v>
      </c>
    </row>
    <row r="264" s="1" customFormat="1" ht="21.55" customHeight="1" spans="1:8">
      <c r="A264" s="11" t="s">
        <v>107</v>
      </c>
      <c r="B264" s="11" t="s">
        <v>15</v>
      </c>
      <c r="C264" s="11" t="s">
        <v>15</v>
      </c>
      <c r="D264" s="12" t="s">
        <v>16</v>
      </c>
      <c r="E264" s="13">
        <v>2023.4</v>
      </c>
      <c r="G264" s="1" t="str">
        <f t="shared" si="3"/>
        <v>2040202</v>
      </c>
      <c r="H264" s="13">
        <v>2023.4</v>
      </c>
    </row>
    <row r="265" s="1" customFormat="1" ht="21.55" customHeight="1" spans="1:8">
      <c r="A265" s="11" t="s">
        <v>107</v>
      </c>
      <c r="B265" s="11" t="s">
        <v>15</v>
      </c>
      <c r="C265" s="11" t="s">
        <v>110</v>
      </c>
      <c r="D265" s="12" t="s">
        <v>111</v>
      </c>
      <c r="E265" s="13">
        <v>1117.5</v>
      </c>
      <c r="G265" s="1" t="str">
        <f t="shared" si="3"/>
        <v>2040220</v>
      </c>
      <c r="H265" s="13">
        <v>1117.5</v>
      </c>
    </row>
    <row r="266" s="1" customFormat="1" ht="21.55" customHeight="1" spans="1:8">
      <c r="A266" s="11" t="s">
        <v>107</v>
      </c>
      <c r="B266" s="11" t="s">
        <v>15</v>
      </c>
      <c r="C266" s="11" t="s">
        <v>46</v>
      </c>
      <c r="D266" s="12" t="s">
        <v>112</v>
      </c>
      <c r="E266" s="13">
        <v>3003.91</v>
      </c>
      <c r="G266" s="1" t="str">
        <f t="shared" ref="G266:G329" si="4">A266&amp;B266&amp;C266</f>
        <v>2040299</v>
      </c>
      <c r="H266" s="13">
        <v>3003.91</v>
      </c>
    </row>
    <row r="267" s="1" customFormat="1" ht="21.55" customHeight="1" spans="1:8">
      <c r="A267" s="5" t="s">
        <v>107</v>
      </c>
      <c r="B267" s="5" t="s">
        <v>25</v>
      </c>
      <c r="C267" s="5"/>
      <c r="D267" s="10" t="s">
        <v>113</v>
      </c>
      <c r="E267" s="9">
        <v>348</v>
      </c>
      <c r="G267" s="1" t="str">
        <f t="shared" si="4"/>
        <v>20403</v>
      </c>
      <c r="H267" s="9">
        <v>348</v>
      </c>
    </row>
    <row r="268" s="1" customFormat="1" ht="21.55" customHeight="1" spans="1:8">
      <c r="A268" s="11" t="s">
        <v>107</v>
      </c>
      <c r="B268" s="11" t="s">
        <v>25</v>
      </c>
      <c r="C268" s="11" t="s">
        <v>15</v>
      </c>
      <c r="D268" s="12" t="s">
        <v>16</v>
      </c>
      <c r="E268" s="13">
        <v>8</v>
      </c>
      <c r="G268" s="1" t="str">
        <f t="shared" si="4"/>
        <v>2040302</v>
      </c>
      <c r="H268" s="13">
        <v>8</v>
      </c>
    </row>
    <row r="269" s="1" customFormat="1" ht="21.55" customHeight="1" spans="1:8">
      <c r="A269" s="11" t="s">
        <v>107</v>
      </c>
      <c r="B269" s="11" t="s">
        <v>25</v>
      </c>
      <c r="C269" s="11" t="s">
        <v>46</v>
      </c>
      <c r="D269" s="12" t="s">
        <v>114</v>
      </c>
      <c r="E269" s="13">
        <v>340</v>
      </c>
      <c r="G269" s="1" t="str">
        <f t="shared" si="4"/>
        <v>2040399</v>
      </c>
      <c r="H269" s="13">
        <v>340</v>
      </c>
    </row>
    <row r="270" s="1" customFormat="1" ht="21.55" customHeight="1" spans="1:8">
      <c r="A270" s="5" t="s">
        <v>107</v>
      </c>
      <c r="B270" s="5" t="s">
        <v>38</v>
      </c>
      <c r="C270" s="5"/>
      <c r="D270" s="10" t="s">
        <v>115</v>
      </c>
      <c r="E270" s="9">
        <v>4234.59</v>
      </c>
      <c r="G270" s="1" t="str">
        <f t="shared" si="4"/>
        <v>20406</v>
      </c>
      <c r="H270" s="9">
        <v>4234.59</v>
      </c>
    </row>
    <row r="271" s="1" customFormat="1" ht="21.55" customHeight="1" spans="1:8">
      <c r="A271" s="11" t="s">
        <v>107</v>
      </c>
      <c r="B271" s="11" t="s">
        <v>38</v>
      </c>
      <c r="C271" s="11" t="s">
        <v>12</v>
      </c>
      <c r="D271" s="12" t="s">
        <v>14</v>
      </c>
      <c r="E271" s="13">
        <v>3581.49</v>
      </c>
      <c r="G271" s="1" t="str">
        <f t="shared" si="4"/>
        <v>2040601</v>
      </c>
      <c r="H271" s="13">
        <v>3581.49</v>
      </c>
    </row>
    <row r="272" s="1" customFormat="1" ht="21.55" customHeight="1" spans="1:8">
      <c r="A272" s="11" t="s">
        <v>107</v>
      </c>
      <c r="B272" s="11" t="s">
        <v>38</v>
      </c>
      <c r="C272" s="11" t="s">
        <v>15</v>
      </c>
      <c r="D272" s="12" t="s">
        <v>16</v>
      </c>
      <c r="E272" s="13">
        <v>272</v>
      </c>
      <c r="G272" s="1" t="str">
        <f t="shared" si="4"/>
        <v>2040602</v>
      </c>
      <c r="H272" s="13">
        <v>272</v>
      </c>
    </row>
    <row r="273" s="1" customFormat="1" ht="21.55" customHeight="1" spans="1:8">
      <c r="A273" s="11" t="s">
        <v>107</v>
      </c>
      <c r="B273" s="11" t="s">
        <v>38</v>
      </c>
      <c r="C273" s="11" t="s">
        <v>17</v>
      </c>
      <c r="D273" s="12" t="s">
        <v>116</v>
      </c>
      <c r="E273" s="13">
        <v>70.7</v>
      </c>
      <c r="G273" s="1" t="str">
        <f t="shared" si="4"/>
        <v>2040604</v>
      </c>
      <c r="H273" s="13">
        <v>70.7</v>
      </c>
    </row>
    <row r="274" s="1" customFormat="1" ht="21.55" customHeight="1" spans="1:8">
      <c r="A274" s="11" t="s">
        <v>107</v>
      </c>
      <c r="B274" s="11" t="s">
        <v>38</v>
      </c>
      <c r="C274" s="11" t="s">
        <v>19</v>
      </c>
      <c r="D274" s="12" t="s">
        <v>117</v>
      </c>
      <c r="E274" s="13">
        <v>164.4</v>
      </c>
      <c r="G274" s="1" t="str">
        <f t="shared" si="4"/>
        <v>2040605</v>
      </c>
      <c r="H274" s="13">
        <v>164.4</v>
      </c>
    </row>
    <row r="275" s="1" customFormat="1" ht="21.55" customHeight="1" spans="1:8">
      <c r="A275" s="11" t="s">
        <v>107</v>
      </c>
      <c r="B275" s="11" t="s">
        <v>38</v>
      </c>
      <c r="C275" s="11" t="s">
        <v>35</v>
      </c>
      <c r="D275" s="12" t="s">
        <v>118</v>
      </c>
      <c r="E275" s="13">
        <v>16</v>
      </c>
      <c r="G275" s="1" t="str">
        <f t="shared" si="4"/>
        <v>2040607</v>
      </c>
      <c r="H275" s="13">
        <v>16</v>
      </c>
    </row>
    <row r="276" s="1" customFormat="1" ht="21.55" customHeight="1" spans="1:8">
      <c r="A276" s="11" t="s">
        <v>107</v>
      </c>
      <c r="B276" s="11" t="s">
        <v>38</v>
      </c>
      <c r="C276" s="11" t="s">
        <v>21</v>
      </c>
      <c r="D276" s="12" t="s">
        <v>119</v>
      </c>
      <c r="E276" s="13">
        <v>48</v>
      </c>
      <c r="G276" s="1" t="str">
        <f t="shared" si="4"/>
        <v>2040608</v>
      </c>
      <c r="H276" s="13">
        <v>48</v>
      </c>
    </row>
    <row r="277" s="1" customFormat="1" ht="21.55" customHeight="1" spans="1:8">
      <c r="A277" s="11" t="s">
        <v>107</v>
      </c>
      <c r="B277" s="11" t="s">
        <v>38</v>
      </c>
      <c r="C277" s="11" t="s">
        <v>120</v>
      </c>
      <c r="D277" s="12" t="s">
        <v>121</v>
      </c>
      <c r="E277" s="13">
        <v>82</v>
      </c>
      <c r="G277" s="1" t="str">
        <f t="shared" si="4"/>
        <v>2040612</v>
      </c>
      <c r="H277" s="13">
        <v>82</v>
      </c>
    </row>
    <row r="278" s="1" customFormat="1" ht="21.55" customHeight="1" spans="1:8">
      <c r="A278" s="5" t="s">
        <v>107</v>
      </c>
      <c r="B278" s="5" t="s">
        <v>21</v>
      </c>
      <c r="C278" s="5"/>
      <c r="D278" s="10" t="s">
        <v>122</v>
      </c>
      <c r="E278" s="9">
        <v>4044.44</v>
      </c>
      <c r="G278" s="1" t="str">
        <f t="shared" si="4"/>
        <v>20408</v>
      </c>
      <c r="H278" s="9">
        <v>4044.44</v>
      </c>
    </row>
    <row r="279" s="1" customFormat="1" ht="21.55" customHeight="1" spans="1:8">
      <c r="A279" s="11" t="s">
        <v>107</v>
      </c>
      <c r="B279" s="11" t="s">
        <v>21</v>
      </c>
      <c r="C279" s="11" t="s">
        <v>12</v>
      </c>
      <c r="D279" s="12" t="s">
        <v>14</v>
      </c>
      <c r="E279" s="13">
        <v>3375.34</v>
      </c>
      <c r="G279" s="1" t="str">
        <f t="shared" si="4"/>
        <v>2040801</v>
      </c>
      <c r="H279" s="13">
        <v>3375.34</v>
      </c>
    </row>
    <row r="280" s="1" customFormat="1" ht="21.55" customHeight="1" spans="1:8">
      <c r="A280" s="11" t="s">
        <v>107</v>
      </c>
      <c r="B280" s="11" t="s">
        <v>21</v>
      </c>
      <c r="C280" s="11" t="s">
        <v>15</v>
      </c>
      <c r="D280" s="12" t="s">
        <v>16</v>
      </c>
      <c r="E280" s="13">
        <v>313.28</v>
      </c>
      <c r="G280" s="1" t="str">
        <f t="shared" si="4"/>
        <v>2040802</v>
      </c>
      <c r="H280" s="13">
        <v>313.28</v>
      </c>
    </row>
    <row r="281" s="1" customFormat="1" ht="21.55" customHeight="1" spans="1:8">
      <c r="A281" s="11" t="s">
        <v>107</v>
      </c>
      <c r="B281" s="11" t="s">
        <v>21</v>
      </c>
      <c r="C281" s="11" t="s">
        <v>17</v>
      </c>
      <c r="D281" s="12" t="s">
        <v>123</v>
      </c>
      <c r="E281" s="13">
        <v>270.18</v>
      </c>
      <c r="G281" s="1" t="str">
        <f t="shared" si="4"/>
        <v>2040804</v>
      </c>
      <c r="H281" s="13">
        <v>270.18</v>
      </c>
    </row>
    <row r="282" s="1" customFormat="1" ht="21.55" customHeight="1" spans="1:8">
      <c r="A282" s="11" t="s">
        <v>107</v>
      </c>
      <c r="B282" s="11" t="s">
        <v>21</v>
      </c>
      <c r="C282" s="11" t="s">
        <v>19</v>
      </c>
      <c r="D282" s="12" t="s">
        <v>124</v>
      </c>
      <c r="E282" s="13">
        <v>30.64</v>
      </c>
      <c r="G282" s="1" t="str">
        <f t="shared" si="4"/>
        <v>2040805</v>
      </c>
      <c r="H282" s="13">
        <v>30.64</v>
      </c>
    </row>
    <row r="283" s="1" customFormat="1" ht="21.55" customHeight="1" spans="1:8">
      <c r="A283" s="11" t="s">
        <v>107</v>
      </c>
      <c r="B283" s="11" t="s">
        <v>21</v>
      </c>
      <c r="C283" s="11" t="s">
        <v>38</v>
      </c>
      <c r="D283" s="12" t="s">
        <v>125</v>
      </c>
      <c r="E283" s="13">
        <v>10</v>
      </c>
      <c r="G283" s="1" t="str">
        <f t="shared" si="4"/>
        <v>2040806</v>
      </c>
      <c r="H283" s="13">
        <v>10</v>
      </c>
    </row>
    <row r="284" s="1" customFormat="1" ht="21.55" customHeight="1" spans="1:8">
      <c r="A284" s="11" t="s">
        <v>107</v>
      </c>
      <c r="B284" s="11" t="s">
        <v>21</v>
      </c>
      <c r="C284" s="11" t="s">
        <v>46</v>
      </c>
      <c r="D284" s="12" t="s">
        <v>126</v>
      </c>
      <c r="E284" s="13">
        <v>45</v>
      </c>
      <c r="G284" s="1" t="str">
        <f t="shared" si="4"/>
        <v>2040899</v>
      </c>
      <c r="H284" s="13">
        <v>45</v>
      </c>
    </row>
    <row r="285" s="1" customFormat="1" ht="21.5" customHeight="1" spans="1:8">
      <c r="A285" s="5" t="s">
        <v>155</v>
      </c>
      <c r="B285" s="5"/>
      <c r="C285" s="5"/>
      <c r="D285" s="10" t="s">
        <v>156</v>
      </c>
      <c r="E285" s="9">
        <v>51468.02</v>
      </c>
      <c r="G285" s="1" t="str">
        <f t="shared" si="4"/>
        <v>206</v>
      </c>
      <c r="H285" s="9">
        <v>51468.02</v>
      </c>
    </row>
    <row r="286" s="1" customFormat="1" ht="21.55" customHeight="1" spans="1:8">
      <c r="A286" s="5" t="s">
        <v>155</v>
      </c>
      <c r="B286" s="5" t="s">
        <v>12</v>
      </c>
      <c r="C286" s="5"/>
      <c r="D286" s="10" t="s">
        <v>157</v>
      </c>
      <c r="E286" s="9">
        <v>9670.93</v>
      </c>
      <c r="G286" s="1" t="str">
        <f t="shared" si="4"/>
        <v>20601</v>
      </c>
      <c r="H286" s="9">
        <v>9670.93</v>
      </c>
    </row>
    <row r="287" s="1" customFormat="1" ht="21.55" customHeight="1" spans="1:8">
      <c r="A287" s="11" t="s">
        <v>155</v>
      </c>
      <c r="B287" s="11" t="s">
        <v>12</v>
      </c>
      <c r="C287" s="11" t="s">
        <v>12</v>
      </c>
      <c r="D287" s="12" t="s">
        <v>14</v>
      </c>
      <c r="E287" s="13">
        <v>977.73</v>
      </c>
      <c r="G287" s="1" t="str">
        <f t="shared" si="4"/>
        <v>2060101</v>
      </c>
      <c r="H287" s="13">
        <v>977.73</v>
      </c>
    </row>
    <row r="288" s="1" customFormat="1" ht="21.55" customHeight="1" spans="1:8">
      <c r="A288" s="11" t="s">
        <v>155</v>
      </c>
      <c r="B288" s="11" t="s">
        <v>12</v>
      </c>
      <c r="C288" s="11" t="s">
        <v>46</v>
      </c>
      <c r="D288" s="12" t="s">
        <v>158</v>
      </c>
      <c r="E288" s="13">
        <v>8693.2</v>
      </c>
      <c r="G288" s="1" t="str">
        <f t="shared" si="4"/>
        <v>2060199</v>
      </c>
      <c r="H288" s="13">
        <v>8693.2</v>
      </c>
    </row>
    <row r="289" s="1" customFormat="1" ht="21.55" customHeight="1" spans="1:8">
      <c r="A289" s="5" t="s">
        <v>155</v>
      </c>
      <c r="B289" s="5" t="s">
        <v>35</v>
      </c>
      <c r="C289" s="5"/>
      <c r="D289" s="10" t="s">
        <v>162</v>
      </c>
      <c r="E289" s="9">
        <v>834.43</v>
      </c>
      <c r="G289" s="1" t="str">
        <f t="shared" si="4"/>
        <v>20607</v>
      </c>
      <c r="H289" s="9">
        <v>834.43</v>
      </c>
    </row>
    <row r="290" s="1" customFormat="1" ht="21.55" customHeight="1" spans="1:8">
      <c r="A290" s="11" t="s">
        <v>155</v>
      </c>
      <c r="B290" s="11" t="s">
        <v>35</v>
      </c>
      <c r="C290" s="11" t="s">
        <v>12</v>
      </c>
      <c r="D290" s="12" t="s">
        <v>163</v>
      </c>
      <c r="E290" s="13">
        <v>320.96</v>
      </c>
      <c r="G290" s="1" t="str">
        <f t="shared" si="4"/>
        <v>2060701</v>
      </c>
      <c r="H290" s="13">
        <v>320.96</v>
      </c>
    </row>
    <row r="291" s="1" customFormat="1" ht="21.55" customHeight="1" spans="1:8">
      <c r="A291" s="11" t="s">
        <v>155</v>
      </c>
      <c r="B291" s="11" t="s">
        <v>35</v>
      </c>
      <c r="C291" s="11" t="s">
        <v>15</v>
      </c>
      <c r="D291" s="12" t="s">
        <v>164</v>
      </c>
      <c r="E291" s="13">
        <v>226.85</v>
      </c>
      <c r="G291" s="1" t="str">
        <f t="shared" si="4"/>
        <v>2060702</v>
      </c>
      <c r="H291" s="13">
        <v>226.85</v>
      </c>
    </row>
    <row r="292" s="1" customFormat="1" ht="21.55" customHeight="1" spans="1:8">
      <c r="A292" s="11" t="s">
        <v>155</v>
      </c>
      <c r="B292" s="11" t="s">
        <v>35</v>
      </c>
      <c r="C292" s="11" t="s">
        <v>19</v>
      </c>
      <c r="D292" s="12" t="s">
        <v>165</v>
      </c>
      <c r="E292" s="13">
        <v>206.62</v>
      </c>
      <c r="G292" s="1" t="str">
        <f t="shared" si="4"/>
        <v>2060705</v>
      </c>
      <c r="H292" s="13">
        <v>206.62</v>
      </c>
    </row>
    <row r="293" s="1" customFormat="1" ht="21.55" customHeight="1" spans="1:8">
      <c r="A293" s="11" t="s">
        <v>155</v>
      </c>
      <c r="B293" s="11" t="s">
        <v>35</v>
      </c>
      <c r="C293" s="11" t="s">
        <v>46</v>
      </c>
      <c r="D293" s="12" t="s">
        <v>166</v>
      </c>
      <c r="E293" s="13">
        <v>80</v>
      </c>
      <c r="G293" s="1" t="str">
        <f t="shared" si="4"/>
        <v>2060799</v>
      </c>
      <c r="H293" s="13">
        <v>80</v>
      </c>
    </row>
    <row r="294" s="1" customFormat="1" ht="21.55" customHeight="1" spans="1:8">
      <c r="A294" s="5" t="s">
        <v>155</v>
      </c>
      <c r="B294" s="5" t="s">
        <v>38</v>
      </c>
      <c r="C294" s="5"/>
      <c r="D294" s="10" t="s">
        <v>159</v>
      </c>
      <c r="E294" s="9">
        <v>308.66</v>
      </c>
      <c r="G294" s="1" t="str">
        <f t="shared" si="4"/>
        <v>20606</v>
      </c>
      <c r="H294" s="9">
        <v>308.66</v>
      </c>
    </row>
    <row r="295" s="1" customFormat="1" ht="21.55" customHeight="1" spans="1:8">
      <c r="A295" s="11" t="s">
        <v>155</v>
      </c>
      <c r="B295" s="11" t="s">
        <v>38</v>
      </c>
      <c r="C295" s="11" t="s">
        <v>12</v>
      </c>
      <c r="D295" s="12" t="s">
        <v>160</v>
      </c>
      <c r="E295" s="13">
        <v>222.66</v>
      </c>
      <c r="G295" s="1" t="str">
        <f t="shared" si="4"/>
        <v>2060601</v>
      </c>
      <c r="H295" s="13">
        <v>222.66</v>
      </c>
    </row>
    <row r="296" s="1" customFormat="1" ht="21.55" customHeight="1" spans="1:8">
      <c r="A296" s="11" t="s">
        <v>155</v>
      </c>
      <c r="B296" s="11" t="s">
        <v>38</v>
      </c>
      <c r="C296" s="11" t="s">
        <v>15</v>
      </c>
      <c r="D296" s="12" t="s">
        <v>161</v>
      </c>
      <c r="E296" s="13">
        <v>86</v>
      </c>
      <c r="G296" s="1" t="str">
        <f t="shared" si="4"/>
        <v>2060602</v>
      </c>
      <c r="H296" s="13">
        <v>86</v>
      </c>
    </row>
    <row r="297" s="1" customFormat="1" ht="21.55" customHeight="1" spans="1:8">
      <c r="A297" s="5" t="s">
        <v>155</v>
      </c>
      <c r="B297" s="5" t="s">
        <v>150</v>
      </c>
      <c r="C297" s="5"/>
      <c r="D297" s="10" t="s">
        <v>167</v>
      </c>
      <c r="E297" s="9">
        <v>2000</v>
      </c>
      <c r="G297" s="1" t="str">
        <f t="shared" si="4"/>
        <v>20609</v>
      </c>
      <c r="H297" s="9">
        <v>2000</v>
      </c>
    </row>
    <row r="298" s="1" customFormat="1" ht="21.55" customHeight="1" spans="1:8">
      <c r="A298" s="11" t="s">
        <v>155</v>
      </c>
      <c r="B298" s="11" t="s">
        <v>150</v>
      </c>
      <c r="C298" s="11" t="s">
        <v>46</v>
      </c>
      <c r="D298" s="12" t="s">
        <v>168</v>
      </c>
      <c r="E298" s="13">
        <v>2000</v>
      </c>
      <c r="G298" s="1" t="str">
        <f t="shared" si="4"/>
        <v>2060999</v>
      </c>
      <c r="H298" s="13">
        <v>2000</v>
      </c>
    </row>
    <row r="299" s="1" customFormat="1" ht="21.55" customHeight="1" spans="1:8">
      <c r="A299" s="5" t="s">
        <v>155</v>
      </c>
      <c r="B299" s="5" t="s">
        <v>46</v>
      </c>
      <c r="C299" s="5"/>
      <c r="D299" s="10" t="s">
        <v>169</v>
      </c>
      <c r="E299" s="9">
        <v>38654</v>
      </c>
      <c r="G299" s="1" t="str">
        <f t="shared" si="4"/>
        <v>20699</v>
      </c>
      <c r="H299" s="9">
        <v>38654</v>
      </c>
    </row>
    <row r="300" s="1" customFormat="1" ht="21.55" customHeight="1" spans="1:8">
      <c r="A300" s="11" t="s">
        <v>155</v>
      </c>
      <c r="B300" s="11" t="s">
        <v>46</v>
      </c>
      <c r="C300" s="11" t="s">
        <v>46</v>
      </c>
      <c r="D300" s="12" t="s">
        <v>170</v>
      </c>
      <c r="E300" s="13">
        <v>38654</v>
      </c>
      <c r="G300" s="1" t="str">
        <f t="shared" si="4"/>
        <v>2069999</v>
      </c>
      <c r="H300" s="13">
        <v>38654</v>
      </c>
    </row>
    <row r="301" s="1" customFormat="1" ht="21.5" customHeight="1" spans="1:8">
      <c r="A301" s="5" t="s">
        <v>171</v>
      </c>
      <c r="B301" s="5"/>
      <c r="C301" s="5"/>
      <c r="D301" s="10" t="s">
        <v>172</v>
      </c>
      <c r="E301" s="9">
        <v>29267.39</v>
      </c>
      <c r="G301" s="1" t="str">
        <f t="shared" si="4"/>
        <v>207</v>
      </c>
      <c r="H301" s="9">
        <v>29267.39</v>
      </c>
    </row>
    <row r="302" s="1" customFormat="1" ht="21.55" customHeight="1" spans="1:8">
      <c r="A302" s="5" t="s">
        <v>171</v>
      </c>
      <c r="B302" s="5" t="s">
        <v>38</v>
      </c>
      <c r="C302" s="5"/>
      <c r="D302" s="10" t="s">
        <v>189</v>
      </c>
      <c r="E302" s="9">
        <v>1245.12</v>
      </c>
      <c r="G302" s="1" t="str">
        <f t="shared" si="4"/>
        <v>20706</v>
      </c>
      <c r="H302" s="9">
        <v>1245.12</v>
      </c>
    </row>
    <row r="303" s="1" customFormat="1" ht="21.55" customHeight="1" spans="1:8">
      <c r="A303" s="11" t="s">
        <v>171</v>
      </c>
      <c r="B303" s="11" t="s">
        <v>38</v>
      </c>
      <c r="C303" s="11" t="s">
        <v>19</v>
      </c>
      <c r="D303" s="12" t="s">
        <v>190</v>
      </c>
      <c r="E303" s="13">
        <v>1245.12</v>
      </c>
      <c r="G303" s="1" t="str">
        <f t="shared" si="4"/>
        <v>2070605</v>
      </c>
      <c r="H303" s="13">
        <v>1245.12</v>
      </c>
    </row>
    <row r="304" s="1" customFormat="1" ht="21.55" customHeight="1" spans="1:8">
      <c r="A304" s="5" t="s">
        <v>171</v>
      </c>
      <c r="B304" s="5" t="s">
        <v>12</v>
      </c>
      <c r="C304" s="5"/>
      <c r="D304" s="10" t="s">
        <v>173</v>
      </c>
      <c r="E304" s="9">
        <v>21344.12</v>
      </c>
      <c r="G304" s="1" t="str">
        <f t="shared" si="4"/>
        <v>20701</v>
      </c>
      <c r="H304" s="9">
        <v>21344.12</v>
      </c>
    </row>
    <row r="305" s="1" customFormat="1" ht="21.55" customHeight="1" spans="1:8">
      <c r="A305" s="11" t="s">
        <v>171</v>
      </c>
      <c r="B305" s="11" t="s">
        <v>12</v>
      </c>
      <c r="C305" s="11" t="s">
        <v>12</v>
      </c>
      <c r="D305" s="12" t="s">
        <v>14</v>
      </c>
      <c r="E305" s="13">
        <v>1780.99</v>
      </c>
      <c r="G305" s="1" t="str">
        <f t="shared" si="4"/>
        <v>2070101</v>
      </c>
      <c r="H305" s="13">
        <v>1780.99</v>
      </c>
    </row>
    <row r="306" s="1" customFormat="1" ht="21.55" customHeight="1" spans="1:8">
      <c r="A306" s="11" t="s">
        <v>171</v>
      </c>
      <c r="B306" s="11" t="s">
        <v>12</v>
      </c>
      <c r="C306" s="11" t="s">
        <v>17</v>
      </c>
      <c r="D306" s="12" t="s">
        <v>174</v>
      </c>
      <c r="E306" s="13">
        <v>907.29</v>
      </c>
      <c r="G306" s="1" t="str">
        <f t="shared" si="4"/>
        <v>2070104</v>
      </c>
      <c r="H306" s="13">
        <v>907.29</v>
      </c>
    </row>
    <row r="307" s="1" customFormat="1" ht="21.55" customHeight="1" spans="1:8">
      <c r="A307" s="11" t="s">
        <v>171</v>
      </c>
      <c r="B307" s="11" t="s">
        <v>12</v>
      </c>
      <c r="C307" s="11" t="s">
        <v>19</v>
      </c>
      <c r="D307" s="12" t="s">
        <v>175</v>
      </c>
      <c r="E307" s="13">
        <v>127.23</v>
      </c>
      <c r="G307" s="1" t="str">
        <f t="shared" si="4"/>
        <v>2070105</v>
      </c>
      <c r="H307" s="13">
        <v>127.23</v>
      </c>
    </row>
    <row r="308" s="1" customFormat="1" ht="21.55" customHeight="1" spans="1:8">
      <c r="A308" s="11" t="s">
        <v>171</v>
      </c>
      <c r="B308" s="11" t="s">
        <v>12</v>
      </c>
      <c r="C308" s="11" t="s">
        <v>35</v>
      </c>
      <c r="D308" s="12" t="s">
        <v>176</v>
      </c>
      <c r="E308" s="13">
        <v>1868.12</v>
      </c>
      <c r="G308" s="1" t="str">
        <f t="shared" si="4"/>
        <v>2070107</v>
      </c>
      <c r="H308" s="13">
        <v>1868.12</v>
      </c>
    </row>
    <row r="309" s="1" customFormat="1" ht="21.55" customHeight="1" spans="1:8">
      <c r="A309" s="11" t="s">
        <v>171</v>
      </c>
      <c r="B309" s="11" t="s">
        <v>12</v>
      </c>
      <c r="C309" s="11" t="s">
        <v>21</v>
      </c>
      <c r="D309" s="12" t="s">
        <v>177</v>
      </c>
      <c r="E309" s="13">
        <v>47.2</v>
      </c>
      <c r="G309" s="1" t="str">
        <f t="shared" si="4"/>
        <v>2070108</v>
      </c>
      <c r="H309" s="13">
        <v>47.2</v>
      </c>
    </row>
    <row r="310" s="1" customFormat="1" ht="21.55" customHeight="1" spans="1:8">
      <c r="A310" s="11" t="s">
        <v>171</v>
      </c>
      <c r="B310" s="11" t="s">
        <v>12</v>
      </c>
      <c r="C310" s="11" t="s">
        <v>150</v>
      </c>
      <c r="D310" s="12" t="s">
        <v>178</v>
      </c>
      <c r="E310" s="13">
        <v>632.68</v>
      </c>
      <c r="G310" s="1" t="str">
        <f t="shared" si="4"/>
        <v>2070109</v>
      </c>
      <c r="H310" s="13">
        <v>632.68</v>
      </c>
    </row>
    <row r="311" s="1" customFormat="1" ht="21.55" customHeight="1" spans="1:8">
      <c r="A311" s="11" t="s">
        <v>171</v>
      </c>
      <c r="B311" s="11" t="s">
        <v>12</v>
      </c>
      <c r="C311" s="11" t="s">
        <v>42</v>
      </c>
      <c r="D311" s="12" t="s">
        <v>179</v>
      </c>
      <c r="E311" s="13">
        <v>247.44</v>
      </c>
      <c r="G311" s="1" t="str">
        <f t="shared" si="4"/>
        <v>2070111</v>
      </c>
      <c r="H311" s="13">
        <v>247.44</v>
      </c>
    </row>
    <row r="312" s="1" customFormat="1" ht="21.55" customHeight="1" spans="1:8">
      <c r="A312" s="11" t="s">
        <v>171</v>
      </c>
      <c r="B312" s="11" t="s">
        <v>12</v>
      </c>
      <c r="C312" s="11" t="s">
        <v>120</v>
      </c>
      <c r="D312" s="12" t="s">
        <v>180</v>
      </c>
      <c r="E312" s="13">
        <v>15.2</v>
      </c>
      <c r="G312" s="1" t="str">
        <f t="shared" si="4"/>
        <v>2070112</v>
      </c>
      <c r="H312" s="13">
        <v>15.2</v>
      </c>
    </row>
    <row r="313" s="1" customFormat="1" ht="21.55" customHeight="1" spans="1:8">
      <c r="A313" s="11" t="s">
        <v>171</v>
      </c>
      <c r="B313" s="11" t="s">
        <v>12</v>
      </c>
      <c r="C313" s="11" t="s">
        <v>46</v>
      </c>
      <c r="D313" s="12" t="s">
        <v>181</v>
      </c>
      <c r="E313" s="13">
        <v>15717.97</v>
      </c>
      <c r="G313" s="1" t="str">
        <f t="shared" si="4"/>
        <v>2070199</v>
      </c>
      <c r="H313" s="13">
        <v>15717.97</v>
      </c>
    </row>
    <row r="314" s="1" customFormat="1" ht="21.55" customHeight="1" spans="1:8">
      <c r="A314" s="5" t="s">
        <v>171</v>
      </c>
      <c r="B314" s="5" t="s">
        <v>15</v>
      </c>
      <c r="C314" s="5"/>
      <c r="D314" s="10" t="s">
        <v>182</v>
      </c>
      <c r="E314" s="9">
        <v>841.03</v>
      </c>
      <c r="G314" s="1" t="str">
        <f t="shared" si="4"/>
        <v>20702</v>
      </c>
      <c r="H314" s="9">
        <v>841.03</v>
      </c>
    </row>
    <row r="315" s="1" customFormat="1" ht="21.55" customHeight="1" spans="1:8">
      <c r="A315" s="11" t="s">
        <v>171</v>
      </c>
      <c r="B315" s="11" t="s">
        <v>15</v>
      </c>
      <c r="C315" s="11" t="s">
        <v>17</v>
      </c>
      <c r="D315" s="12" t="s">
        <v>183</v>
      </c>
      <c r="E315" s="13">
        <v>235.76</v>
      </c>
      <c r="G315" s="1" t="str">
        <f t="shared" si="4"/>
        <v>2070204</v>
      </c>
      <c r="H315" s="13">
        <v>235.76</v>
      </c>
    </row>
    <row r="316" s="1" customFormat="1" ht="21.55" customHeight="1" spans="1:8">
      <c r="A316" s="11" t="s">
        <v>171</v>
      </c>
      <c r="B316" s="11" t="s">
        <v>15</v>
      </c>
      <c r="C316" s="11" t="s">
        <v>19</v>
      </c>
      <c r="D316" s="12" t="s">
        <v>184</v>
      </c>
      <c r="E316" s="13">
        <v>605.27</v>
      </c>
      <c r="G316" s="1" t="str">
        <f t="shared" si="4"/>
        <v>2070205</v>
      </c>
      <c r="H316" s="13">
        <v>605.27</v>
      </c>
    </row>
    <row r="317" s="1" customFormat="1" ht="21.55" customHeight="1" spans="1:8">
      <c r="A317" s="5" t="s">
        <v>171</v>
      </c>
      <c r="B317" s="5" t="s">
        <v>25</v>
      </c>
      <c r="C317" s="5"/>
      <c r="D317" s="10" t="s">
        <v>185</v>
      </c>
      <c r="E317" s="9">
        <v>1322.35</v>
      </c>
      <c r="G317" s="1" t="str">
        <f t="shared" si="4"/>
        <v>20703</v>
      </c>
      <c r="H317" s="9">
        <v>1322.35</v>
      </c>
    </row>
    <row r="318" s="1" customFormat="1" ht="21.55" customHeight="1" spans="1:8">
      <c r="A318" s="11" t="s">
        <v>171</v>
      </c>
      <c r="B318" s="11" t="s">
        <v>25</v>
      </c>
      <c r="C318" s="11" t="s">
        <v>35</v>
      </c>
      <c r="D318" s="12" t="s">
        <v>186</v>
      </c>
      <c r="E318" s="13">
        <v>909.26</v>
      </c>
      <c r="G318" s="1" t="str">
        <f t="shared" si="4"/>
        <v>2070307</v>
      </c>
      <c r="H318" s="13">
        <v>909.26</v>
      </c>
    </row>
    <row r="319" s="1" customFormat="1" ht="21.55" customHeight="1" spans="1:8">
      <c r="A319" s="11" t="s">
        <v>171</v>
      </c>
      <c r="B319" s="11" t="s">
        <v>25</v>
      </c>
      <c r="C319" s="11" t="s">
        <v>21</v>
      </c>
      <c r="D319" s="12" t="s">
        <v>187</v>
      </c>
      <c r="E319" s="13">
        <v>314.1</v>
      </c>
      <c r="G319" s="1" t="str">
        <f t="shared" si="4"/>
        <v>2070308</v>
      </c>
      <c r="H319" s="13">
        <v>314.1</v>
      </c>
    </row>
    <row r="320" s="1" customFormat="1" ht="21.55" customHeight="1" spans="1:8">
      <c r="A320" s="11" t="s">
        <v>171</v>
      </c>
      <c r="B320" s="11" t="s">
        <v>25</v>
      </c>
      <c r="C320" s="11" t="s">
        <v>46</v>
      </c>
      <c r="D320" s="12" t="s">
        <v>188</v>
      </c>
      <c r="E320" s="13">
        <v>98.99</v>
      </c>
      <c r="G320" s="1" t="str">
        <f t="shared" si="4"/>
        <v>2070399</v>
      </c>
      <c r="H320" s="13">
        <v>98.99</v>
      </c>
    </row>
    <row r="321" s="1" customFormat="1" ht="21.55" customHeight="1" spans="1:8">
      <c r="A321" s="5" t="s">
        <v>171</v>
      </c>
      <c r="B321" s="5" t="s">
        <v>21</v>
      </c>
      <c r="C321" s="5"/>
      <c r="D321" s="10" t="s">
        <v>191</v>
      </c>
      <c r="E321" s="9">
        <v>4312.37</v>
      </c>
      <c r="G321" s="1" t="str">
        <f t="shared" si="4"/>
        <v>20708</v>
      </c>
      <c r="H321" s="9">
        <v>4312.37</v>
      </c>
    </row>
    <row r="322" s="1" customFormat="1" ht="21.55" customHeight="1" spans="1:8">
      <c r="A322" s="11" t="s">
        <v>171</v>
      </c>
      <c r="B322" s="11" t="s">
        <v>21</v>
      </c>
      <c r="C322" s="11" t="s">
        <v>12</v>
      </c>
      <c r="D322" s="12" t="s">
        <v>14</v>
      </c>
      <c r="E322" s="13">
        <v>127.96</v>
      </c>
      <c r="G322" s="1" t="str">
        <f t="shared" si="4"/>
        <v>2070801</v>
      </c>
      <c r="H322" s="13">
        <v>127.96</v>
      </c>
    </row>
    <row r="323" s="1" customFormat="1" ht="21.55" customHeight="1" spans="1:8">
      <c r="A323" s="11" t="s">
        <v>171</v>
      </c>
      <c r="B323" s="11" t="s">
        <v>21</v>
      </c>
      <c r="C323" s="11" t="s">
        <v>21</v>
      </c>
      <c r="D323" s="12" t="s">
        <v>192</v>
      </c>
      <c r="E323" s="13">
        <v>4091.39</v>
      </c>
      <c r="G323" s="1" t="str">
        <f t="shared" si="4"/>
        <v>2070808</v>
      </c>
      <c r="H323" s="13">
        <v>4091.39</v>
      </c>
    </row>
    <row r="324" s="1" customFormat="1" ht="21.55" customHeight="1" spans="1:8">
      <c r="A324" s="11" t="s">
        <v>171</v>
      </c>
      <c r="B324" s="11" t="s">
        <v>21</v>
      </c>
      <c r="C324" s="11" t="s">
        <v>46</v>
      </c>
      <c r="D324" s="12" t="s">
        <v>193</v>
      </c>
      <c r="E324" s="13">
        <v>93.02</v>
      </c>
      <c r="G324" s="1" t="str">
        <f t="shared" si="4"/>
        <v>2070899</v>
      </c>
      <c r="H324" s="13">
        <v>93.02</v>
      </c>
    </row>
    <row r="325" s="1" customFormat="1" ht="21.55" customHeight="1" spans="1:8">
      <c r="A325" s="5" t="s">
        <v>171</v>
      </c>
      <c r="B325" s="5" t="s">
        <v>46</v>
      </c>
      <c r="C325" s="5"/>
      <c r="D325" s="10" t="s">
        <v>194</v>
      </c>
      <c r="E325" s="9">
        <v>202.4</v>
      </c>
      <c r="G325" s="1" t="str">
        <f t="shared" si="4"/>
        <v>20799</v>
      </c>
      <c r="H325" s="9">
        <v>202.4</v>
      </c>
    </row>
    <row r="326" s="1" customFormat="1" ht="21.55" customHeight="1" spans="1:8">
      <c r="A326" s="11" t="s">
        <v>171</v>
      </c>
      <c r="B326" s="11" t="s">
        <v>46</v>
      </c>
      <c r="C326" s="11" t="s">
        <v>46</v>
      </c>
      <c r="D326" s="12" t="s">
        <v>195</v>
      </c>
      <c r="E326" s="13">
        <v>202.4</v>
      </c>
      <c r="G326" s="1" t="str">
        <f t="shared" si="4"/>
        <v>2079999</v>
      </c>
      <c r="H326" s="13">
        <v>202.4</v>
      </c>
    </row>
    <row r="327" s="1" customFormat="1" ht="21.5" customHeight="1" spans="1:8">
      <c r="A327" s="5" t="s">
        <v>351</v>
      </c>
      <c r="B327" s="5"/>
      <c r="C327" s="5"/>
      <c r="D327" s="10" t="s">
        <v>352</v>
      </c>
      <c r="E327" s="9">
        <v>12788.61</v>
      </c>
      <c r="G327" s="1" t="str">
        <f t="shared" si="4"/>
        <v>220</v>
      </c>
      <c r="H327" s="9">
        <v>12788.61</v>
      </c>
    </row>
    <row r="328" s="1" customFormat="1" ht="21.55" customHeight="1" spans="1:8">
      <c r="A328" s="5" t="s">
        <v>351</v>
      </c>
      <c r="B328" s="5" t="s">
        <v>19</v>
      </c>
      <c r="C328" s="5"/>
      <c r="D328" s="10" t="s">
        <v>356</v>
      </c>
      <c r="E328" s="9">
        <v>680</v>
      </c>
      <c r="G328" s="1" t="str">
        <f t="shared" si="4"/>
        <v>22005</v>
      </c>
      <c r="H328" s="9">
        <v>680</v>
      </c>
    </row>
    <row r="329" s="1" customFormat="1" ht="21.55" customHeight="1" spans="1:8">
      <c r="A329" s="11" t="s">
        <v>351</v>
      </c>
      <c r="B329" s="11" t="s">
        <v>19</v>
      </c>
      <c r="C329" s="11" t="s">
        <v>12</v>
      </c>
      <c r="D329" s="12" t="s">
        <v>14</v>
      </c>
      <c r="E329" s="13">
        <v>600</v>
      </c>
      <c r="G329" s="1" t="str">
        <f t="shared" si="4"/>
        <v>2200501</v>
      </c>
      <c r="H329" s="13">
        <v>600</v>
      </c>
    </row>
    <row r="330" s="1" customFormat="1" ht="21.55" customHeight="1" spans="1:8">
      <c r="A330" s="11" t="s">
        <v>351</v>
      </c>
      <c r="B330" s="11" t="s">
        <v>19</v>
      </c>
      <c r="C330" s="11" t="s">
        <v>15</v>
      </c>
      <c r="D330" s="12" t="s">
        <v>16</v>
      </c>
      <c r="E330" s="13">
        <v>50</v>
      </c>
      <c r="G330" s="1" t="str">
        <f t="shared" ref="G330:G393" si="5">A330&amp;B330&amp;C330</f>
        <v>2200502</v>
      </c>
      <c r="H330" s="13">
        <v>50</v>
      </c>
    </row>
    <row r="331" s="1" customFormat="1" ht="21.55" customHeight="1" spans="1:8">
      <c r="A331" s="11" t="s">
        <v>351</v>
      </c>
      <c r="B331" s="11" t="s">
        <v>19</v>
      </c>
      <c r="C331" s="11" t="s">
        <v>87</v>
      </c>
      <c r="D331" s="12" t="s">
        <v>357</v>
      </c>
      <c r="E331" s="13">
        <v>30</v>
      </c>
      <c r="G331" s="1" t="str">
        <f t="shared" si="5"/>
        <v>2200510</v>
      </c>
      <c r="H331" s="13">
        <v>30</v>
      </c>
    </row>
    <row r="332" s="1" customFormat="1" ht="21.55" customHeight="1" spans="1:8">
      <c r="A332" s="5" t="s">
        <v>351</v>
      </c>
      <c r="B332" s="5" t="s">
        <v>12</v>
      </c>
      <c r="C332" s="5"/>
      <c r="D332" s="10" t="s">
        <v>353</v>
      </c>
      <c r="E332" s="9">
        <v>12108.61</v>
      </c>
      <c r="G332" s="1" t="str">
        <f t="shared" si="5"/>
        <v>22001</v>
      </c>
      <c r="H332" s="9">
        <v>12108.61</v>
      </c>
    </row>
    <row r="333" s="1" customFormat="1" ht="21.55" customHeight="1" spans="1:8">
      <c r="A333" s="11" t="s">
        <v>351</v>
      </c>
      <c r="B333" s="11" t="s">
        <v>12</v>
      </c>
      <c r="C333" s="11" t="s">
        <v>12</v>
      </c>
      <c r="D333" s="12" t="s">
        <v>14</v>
      </c>
      <c r="E333" s="13">
        <v>7711.57</v>
      </c>
      <c r="G333" s="1" t="str">
        <f t="shared" si="5"/>
        <v>2200101</v>
      </c>
      <c r="H333" s="13">
        <v>7711.57</v>
      </c>
    </row>
    <row r="334" s="1" customFormat="1" ht="21.55" customHeight="1" spans="1:8">
      <c r="A334" s="11" t="s">
        <v>351</v>
      </c>
      <c r="B334" s="11" t="s">
        <v>12</v>
      </c>
      <c r="C334" s="11" t="s">
        <v>21</v>
      </c>
      <c r="D334" s="12" t="s">
        <v>354</v>
      </c>
      <c r="E334" s="13">
        <v>2583.84</v>
      </c>
      <c r="G334" s="1" t="str">
        <f t="shared" si="5"/>
        <v>2200108</v>
      </c>
      <c r="H334" s="13">
        <v>2583.84</v>
      </c>
    </row>
    <row r="335" s="1" customFormat="1" ht="21.55" customHeight="1" spans="1:8">
      <c r="A335" s="11" t="s">
        <v>351</v>
      </c>
      <c r="B335" s="11" t="s">
        <v>12</v>
      </c>
      <c r="C335" s="11" t="s">
        <v>286</v>
      </c>
      <c r="D335" s="12" t="s">
        <v>355</v>
      </c>
      <c r="E335" s="13">
        <v>1813.2</v>
      </c>
      <c r="G335" s="1" t="str">
        <f t="shared" si="5"/>
        <v>2200114</v>
      </c>
      <c r="H335" s="13">
        <v>1813.2</v>
      </c>
    </row>
    <row r="336" s="1" customFormat="1" ht="21.5" customHeight="1" spans="1:8">
      <c r="A336" s="5" t="s">
        <v>329</v>
      </c>
      <c r="B336" s="5"/>
      <c r="C336" s="5"/>
      <c r="D336" s="10" t="s">
        <v>330</v>
      </c>
      <c r="E336" s="9">
        <v>22421.94</v>
      </c>
      <c r="G336" s="1" t="str">
        <f t="shared" si="5"/>
        <v>215</v>
      </c>
      <c r="H336" s="9">
        <v>22421.94</v>
      </c>
    </row>
    <row r="337" s="1" customFormat="1" ht="21.55" customHeight="1" spans="1:8">
      <c r="A337" s="5" t="s">
        <v>329</v>
      </c>
      <c r="B337" s="5" t="s">
        <v>19</v>
      </c>
      <c r="C337" s="5"/>
      <c r="D337" s="10" t="s">
        <v>337</v>
      </c>
      <c r="E337" s="9">
        <v>1183.86</v>
      </c>
      <c r="G337" s="1" t="str">
        <f t="shared" si="5"/>
        <v>21505</v>
      </c>
      <c r="H337" s="9">
        <v>1183.86</v>
      </c>
    </row>
    <row r="338" s="1" customFormat="1" ht="21.55" customHeight="1" spans="1:8">
      <c r="A338" s="11" t="s">
        <v>329</v>
      </c>
      <c r="B338" s="11" t="s">
        <v>19</v>
      </c>
      <c r="C338" s="11" t="s">
        <v>12</v>
      </c>
      <c r="D338" s="12" t="s">
        <v>14</v>
      </c>
      <c r="E338" s="13">
        <v>1098.36</v>
      </c>
      <c r="G338" s="1" t="str">
        <f t="shared" si="5"/>
        <v>2150501</v>
      </c>
      <c r="H338" s="13">
        <v>1098.36</v>
      </c>
    </row>
    <row r="339" s="1" customFormat="1" ht="21.55" customHeight="1" spans="1:8">
      <c r="A339" s="11" t="s">
        <v>329</v>
      </c>
      <c r="B339" s="11" t="s">
        <v>19</v>
      </c>
      <c r="C339" s="11" t="s">
        <v>15</v>
      </c>
      <c r="D339" s="12" t="s">
        <v>16</v>
      </c>
      <c r="E339" s="13">
        <v>85.5</v>
      </c>
      <c r="G339" s="1" t="str">
        <f t="shared" si="5"/>
        <v>2150502</v>
      </c>
      <c r="H339" s="13">
        <v>85.5</v>
      </c>
    </row>
    <row r="340" s="1" customFormat="1" ht="21.55" customHeight="1" spans="1:8">
      <c r="A340" s="5" t="s">
        <v>329</v>
      </c>
      <c r="B340" s="5" t="s">
        <v>46</v>
      </c>
      <c r="C340" s="5"/>
      <c r="D340" s="10" t="s">
        <v>341</v>
      </c>
      <c r="E340" s="9">
        <v>11993.54</v>
      </c>
      <c r="G340" s="1" t="str">
        <f t="shared" si="5"/>
        <v>21599</v>
      </c>
      <c r="H340" s="9">
        <v>11993.54</v>
      </c>
    </row>
    <row r="341" s="1" customFormat="1" ht="21.55" customHeight="1" spans="1:8">
      <c r="A341" s="11" t="s">
        <v>329</v>
      </c>
      <c r="B341" s="11" t="s">
        <v>46</v>
      </c>
      <c r="C341" s="11" t="s">
        <v>46</v>
      </c>
      <c r="D341" s="12" t="s">
        <v>342</v>
      </c>
      <c r="E341" s="13">
        <v>11993.54</v>
      </c>
      <c r="G341" s="1" t="str">
        <f t="shared" si="5"/>
        <v>2159999</v>
      </c>
      <c r="H341" s="13">
        <v>11993.54</v>
      </c>
    </row>
    <row r="342" s="1" customFormat="1" ht="21.55" customHeight="1" spans="1:8">
      <c r="A342" s="5" t="s">
        <v>329</v>
      </c>
      <c r="B342" s="5" t="s">
        <v>15</v>
      </c>
      <c r="C342" s="5"/>
      <c r="D342" s="10" t="s">
        <v>333</v>
      </c>
      <c r="E342" s="9">
        <v>2151.34</v>
      </c>
      <c r="G342" s="1" t="str">
        <f t="shared" si="5"/>
        <v>21502</v>
      </c>
      <c r="H342" s="9">
        <v>2151.34</v>
      </c>
    </row>
    <row r="343" s="1" customFormat="1" ht="21.55" customHeight="1" spans="1:8">
      <c r="A343" s="11" t="s">
        <v>329</v>
      </c>
      <c r="B343" s="11" t="s">
        <v>15</v>
      </c>
      <c r="C343" s="11" t="s">
        <v>12</v>
      </c>
      <c r="D343" s="12" t="s">
        <v>14</v>
      </c>
      <c r="E343" s="13">
        <v>1788.71</v>
      </c>
      <c r="G343" s="1" t="str">
        <f t="shared" si="5"/>
        <v>2150201</v>
      </c>
      <c r="H343" s="13">
        <v>1788.71</v>
      </c>
    </row>
    <row r="344" s="1" customFormat="1" ht="21.55" customHeight="1" spans="1:8">
      <c r="A344" s="11" t="s">
        <v>329</v>
      </c>
      <c r="B344" s="11" t="s">
        <v>15</v>
      </c>
      <c r="C344" s="11" t="s">
        <v>15</v>
      </c>
      <c r="D344" s="12" t="s">
        <v>16</v>
      </c>
      <c r="E344" s="13">
        <v>14.63</v>
      </c>
      <c r="G344" s="1" t="str">
        <f t="shared" si="5"/>
        <v>2150202</v>
      </c>
      <c r="H344" s="13">
        <v>14.63</v>
      </c>
    </row>
    <row r="345" s="1" customFormat="1" ht="21.55" customHeight="1" spans="1:8">
      <c r="A345" s="11" t="s">
        <v>329</v>
      </c>
      <c r="B345" s="11" t="s">
        <v>15</v>
      </c>
      <c r="C345" s="11" t="s">
        <v>46</v>
      </c>
      <c r="D345" s="12" t="s">
        <v>334</v>
      </c>
      <c r="E345" s="13">
        <v>348</v>
      </c>
      <c r="G345" s="1" t="str">
        <f t="shared" si="5"/>
        <v>2150299</v>
      </c>
      <c r="H345" s="13">
        <v>348</v>
      </c>
    </row>
    <row r="346" s="1" customFormat="1" ht="21.55" customHeight="1" spans="1:8">
      <c r="A346" s="5" t="s">
        <v>329</v>
      </c>
      <c r="B346" s="5" t="s">
        <v>35</v>
      </c>
      <c r="C346" s="5"/>
      <c r="D346" s="10" t="s">
        <v>338</v>
      </c>
      <c r="E346" s="9">
        <v>841.76</v>
      </c>
      <c r="G346" s="1" t="str">
        <f t="shared" si="5"/>
        <v>21507</v>
      </c>
      <c r="H346" s="9">
        <v>841.76</v>
      </c>
    </row>
    <row r="347" s="1" customFormat="1" ht="21.55" customHeight="1" spans="1:8">
      <c r="A347" s="11" t="s">
        <v>329</v>
      </c>
      <c r="B347" s="11" t="s">
        <v>35</v>
      </c>
      <c r="C347" s="11" t="s">
        <v>12</v>
      </c>
      <c r="D347" s="12" t="s">
        <v>14</v>
      </c>
      <c r="E347" s="13">
        <v>647.3</v>
      </c>
      <c r="G347" s="1" t="str">
        <f t="shared" si="5"/>
        <v>2150701</v>
      </c>
      <c r="H347" s="13">
        <v>647.3</v>
      </c>
    </row>
    <row r="348" s="1" customFormat="1" ht="21.55" customHeight="1" spans="1:8">
      <c r="A348" s="11" t="s">
        <v>329</v>
      </c>
      <c r="B348" s="11" t="s">
        <v>35</v>
      </c>
      <c r="C348" s="11" t="s">
        <v>15</v>
      </c>
      <c r="D348" s="12" t="s">
        <v>16</v>
      </c>
      <c r="E348" s="13">
        <v>194.46</v>
      </c>
      <c r="G348" s="1" t="str">
        <f t="shared" si="5"/>
        <v>2150702</v>
      </c>
      <c r="H348" s="13">
        <v>194.46</v>
      </c>
    </row>
    <row r="349" s="1" customFormat="1" ht="21.55" customHeight="1" spans="1:8">
      <c r="A349" s="5" t="s">
        <v>329</v>
      </c>
      <c r="B349" s="5" t="s">
        <v>25</v>
      </c>
      <c r="C349" s="5"/>
      <c r="D349" s="10" t="s">
        <v>335</v>
      </c>
      <c r="E349" s="9">
        <v>338.04</v>
      </c>
      <c r="G349" s="1" t="str">
        <f t="shared" si="5"/>
        <v>21503</v>
      </c>
      <c r="H349" s="9">
        <v>338.04</v>
      </c>
    </row>
    <row r="350" s="1" customFormat="1" ht="21.55" customHeight="1" spans="1:8">
      <c r="A350" s="11" t="s">
        <v>329</v>
      </c>
      <c r="B350" s="11" t="s">
        <v>25</v>
      </c>
      <c r="C350" s="11" t="s">
        <v>46</v>
      </c>
      <c r="D350" s="12" t="s">
        <v>336</v>
      </c>
      <c r="E350" s="13">
        <v>338.04</v>
      </c>
      <c r="G350" s="1" t="str">
        <f t="shared" si="5"/>
        <v>2150399</v>
      </c>
      <c r="H350" s="13">
        <v>338.04</v>
      </c>
    </row>
    <row r="351" s="1" customFormat="1" ht="21.55" customHeight="1" spans="1:8">
      <c r="A351" s="5" t="s">
        <v>329</v>
      </c>
      <c r="B351" s="5" t="s">
        <v>12</v>
      </c>
      <c r="C351" s="5"/>
      <c r="D351" s="10" t="s">
        <v>331</v>
      </c>
      <c r="E351" s="9">
        <v>2600</v>
      </c>
      <c r="G351" s="1" t="str">
        <f t="shared" si="5"/>
        <v>21501</v>
      </c>
      <c r="H351" s="9">
        <v>2600</v>
      </c>
    </row>
    <row r="352" s="1" customFormat="1" ht="21.55" customHeight="1" spans="1:8">
      <c r="A352" s="11" t="s">
        <v>329</v>
      </c>
      <c r="B352" s="11" t="s">
        <v>12</v>
      </c>
      <c r="C352" s="11" t="s">
        <v>46</v>
      </c>
      <c r="D352" s="12" t="s">
        <v>332</v>
      </c>
      <c r="E352" s="13">
        <v>2600</v>
      </c>
      <c r="G352" s="1" t="str">
        <f t="shared" si="5"/>
        <v>2150199</v>
      </c>
      <c r="H352" s="13">
        <v>2600</v>
      </c>
    </row>
    <row r="353" s="1" customFormat="1" ht="21.55" customHeight="1" spans="1:8">
      <c r="A353" s="5" t="s">
        <v>329</v>
      </c>
      <c r="B353" s="5" t="s">
        <v>21</v>
      </c>
      <c r="C353" s="5"/>
      <c r="D353" s="10" t="s">
        <v>339</v>
      </c>
      <c r="E353" s="9">
        <v>3313.4</v>
      </c>
      <c r="G353" s="1" t="str">
        <f t="shared" si="5"/>
        <v>21508</v>
      </c>
      <c r="H353" s="9">
        <v>3313.4</v>
      </c>
    </row>
    <row r="354" s="1" customFormat="1" ht="21.55" customHeight="1" spans="1:8">
      <c r="A354" s="11" t="s">
        <v>329</v>
      </c>
      <c r="B354" s="11" t="s">
        <v>21</v>
      </c>
      <c r="C354" s="11" t="s">
        <v>46</v>
      </c>
      <c r="D354" s="12" t="s">
        <v>340</v>
      </c>
      <c r="E354" s="13">
        <v>3313.4</v>
      </c>
      <c r="G354" s="1" t="str">
        <f t="shared" si="5"/>
        <v>2150899</v>
      </c>
      <c r="H354" s="13">
        <v>3313.4</v>
      </c>
    </row>
    <row r="355" s="1" customFormat="1" ht="21.5" customHeight="1" spans="1:8">
      <c r="A355" s="5" t="s">
        <v>279</v>
      </c>
      <c r="B355" s="5"/>
      <c r="C355" s="5"/>
      <c r="D355" s="10" t="s">
        <v>280</v>
      </c>
      <c r="E355" s="9">
        <v>14903.95</v>
      </c>
      <c r="G355" s="1" t="str">
        <f t="shared" si="5"/>
        <v>211</v>
      </c>
      <c r="H355" s="9">
        <v>14903.95</v>
      </c>
    </row>
    <row r="356" s="1" customFormat="1" ht="21.55" customHeight="1" spans="1:8">
      <c r="A356" s="5" t="s">
        <v>279</v>
      </c>
      <c r="B356" s="5" t="s">
        <v>286</v>
      </c>
      <c r="C356" s="5"/>
      <c r="D356" s="10" t="s">
        <v>287</v>
      </c>
      <c r="E356" s="9">
        <v>112.19</v>
      </c>
      <c r="G356" s="1" t="str">
        <f t="shared" si="5"/>
        <v>21114</v>
      </c>
      <c r="H356" s="9">
        <v>112.19</v>
      </c>
    </row>
    <row r="357" s="1" customFormat="1" ht="21.55" customHeight="1" spans="1:8">
      <c r="A357" s="11" t="s">
        <v>279</v>
      </c>
      <c r="B357" s="11" t="s">
        <v>286</v>
      </c>
      <c r="C357" s="11" t="s">
        <v>29</v>
      </c>
      <c r="D357" s="12" t="s">
        <v>30</v>
      </c>
      <c r="E357" s="13">
        <v>104.59</v>
      </c>
      <c r="G357" s="1" t="str">
        <f t="shared" si="5"/>
        <v>2111450</v>
      </c>
      <c r="H357" s="13">
        <v>104.59</v>
      </c>
    </row>
    <row r="358" s="1" customFormat="1" ht="21.55" customHeight="1" spans="1:8">
      <c r="A358" s="11" t="s">
        <v>279</v>
      </c>
      <c r="B358" s="11" t="s">
        <v>286</v>
      </c>
      <c r="C358" s="11" t="s">
        <v>46</v>
      </c>
      <c r="D358" s="12" t="s">
        <v>288</v>
      </c>
      <c r="E358" s="13">
        <v>7.6</v>
      </c>
      <c r="G358" s="1" t="str">
        <f t="shared" si="5"/>
        <v>2111499</v>
      </c>
      <c r="H358" s="13">
        <v>7.6</v>
      </c>
    </row>
    <row r="359" s="1" customFormat="1" ht="21.55" customHeight="1" spans="1:8">
      <c r="A359" s="5" t="s">
        <v>279</v>
      </c>
      <c r="B359" s="5" t="s">
        <v>12</v>
      </c>
      <c r="C359" s="5"/>
      <c r="D359" s="10" t="s">
        <v>281</v>
      </c>
      <c r="E359" s="9">
        <v>12775.26</v>
      </c>
      <c r="G359" s="1" t="str">
        <f t="shared" si="5"/>
        <v>21101</v>
      </c>
      <c r="H359" s="9">
        <v>12775.26</v>
      </c>
    </row>
    <row r="360" s="1" customFormat="1" ht="21.55" customHeight="1" spans="1:8">
      <c r="A360" s="11" t="s">
        <v>279</v>
      </c>
      <c r="B360" s="11" t="s">
        <v>12</v>
      </c>
      <c r="C360" s="11" t="s">
        <v>12</v>
      </c>
      <c r="D360" s="12" t="s">
        <v>14</v>
      </c>
      <c r="E360" s="13">
        <v>11936.89</v>
      </c>
      <c r="G360" s="1" t="str">
        <f t="shared" si="5"/>
        <v>2110101</v>
      </c>
      <c r="H360" s="13">
        <v>11936.89</v>
      </c>
    </row>
    <row r="361" s="1" customFormat="1" ht="21.55" customHeight="1" spans="1:8">
      <c r="A361" s="11" t="s">
        <v>279</v>
      </c>
      <c r="B361" s="11" t="s">
        <v>12</v>
      </c>
      <c r="C361" s="11" t="s">
        <v>15</v>
      </c>
      <c r="D361" s="12" t="s">
        <v>16</v>
      </c>
      <c r="E361" s="13">
        <v>838.37</v>
      </c>
      <c r="G361" s="1" t="str">
        <f t="shared" si="5"/>
        <v>2110102</v>
      </c>
      <c r="H361" s="13">
        <v>838.37</v>
      </c>
    </row>
    <row r="362" s="1" customFormat="1" ht="21.55" customHeight="1" spans="1:8">
      <c r="A362" s="5" t="s">
        <v>279</v>
      </c>
      <c r="B362" s="5" t="s">
        <v>15</v>
      </c>
      <c r="C362" s="5"/>
      <c r="D362" s="10" t="s">
        <v>282</v>
      </c>
      <c r="E362" s="9">
        <v>99.7</v>
      </c>
      <c r="G362" s="1" t="str">
        <f t="shared" si="5"/>
        <v>21102</v>
      </c>
      <c r="H362" s="9">
        <v>99.7</v>
      </c>
    </row>
    <row r="363" s="1" customFormat="1" ht="21.55" customHeight="1" spans="1:8">
      <c r="A363" s="11" t="s">
        <v>279</v>
      </c>
      <c r="B363" s="11" t="s">
        <v>15</v>
      </c>
      <c r="C363" s="11" t="s">
        <v>25</v>
      </c>
      <c r="D363" s="12" t="s">
        <v>283</v>
      </c>
      <c r="E363" s="13">
        <v>99.7</v>
      </c>
      <c r="G363" s="1" t="str">
        <f t="shared" si="5"/>
        <v>2110203</v>
      </c>
      <c r="H363" s="13">
        <v>99.7</v>
      </c>
    </row>
    <row r="364" s="1" customFormat="1" ht="21.55" customHeight="1" spans="1:8">
      <c r="A364" s="5" t="s">
        <v>279</v>
      </c>
      <c r="B364" s="5" t="s">
        <v>46</v>
      </c>
      <c r="C364" s="5"/>
      <c r="D364" s="10" t="s">
        <v>800</v>
      </c>
      <c r="E364" s="9">
        <v>1900</v>
      </c>
      <c r="G364" s="1" t="str">
        <f t="shared" si="5"/>
        <v>21199</v>
      </c>
      <c r="H364" s="9">
        <v>1900</v>
      </c>
    </row>
    <row r="365" s="1" customFormat="1" ht="21.55" customHeight="1" spans="1:8">
      <c r="A365" s="11" t="s">
        <v>279</v>
      </c>
      <c r="B365" s="11" t="s">
        <v>46</v>
      </c>
      <c r="C365" s="11" t="s">
        <v>46</v>
      </c>
      <c r="D365" s="12" t="s">
        <v>801</v>
      </c>
      <c r="E365" s="13">
        <v>1900</v>
      </c>
      <c r="G365" s="1" t="str">
        <f t="shared" si="5"/>
        <v>2119999</v>
      </c>
      <c r="H365" s="13">
        <v>1900</v>
      </c>
    </row>
    <row r="366" s="1" customFormat="1" ht="21.55" customHeight="1" spans="1:8">
      <c r="A366" s="5" t="s">
        <v>279</v>
      </c>
      <c r="B366" s="5" t="s">
        <v>42</v>
      </c>
      <c r="C366" s="5"/>
      <c r="D366" s="10" t="s">
        <v>284</v>
      </c>
      <c r="E366" s="9">
        <v>16.8</v>
      </c>
      <c r="G366" s="1" t="str">
        <f t="shared" si="5"/>
        <v>21111</v>
      </c>
      <c r="H366" s="9">
        <v>16.8</v>
      </c>
    </row>
    <row r="367" s="1" customFormat="1" ht="21.55" customHeight="1" spans="1:8">
      <c r="A367" s="11" t="s">
        <v>279</v>
      </c>
      <c r="B367" s="11" t="s">
        <v>42</v>
      </c>
      <c r="C367" s="11" t="s">
        <v>12</v>
      </c>
      <c r="D367" s="12" t="s">
        <v>285</v>
      </c>
      <c r="E367" s="13">
        <v>16.8</v>
      </c>
      <c r="G367" s="1" t="str">
        <f t="shared" si="5"/>
        <v>2111101</v>
      </c>
      <c r="H367" s="13">
        <v>16.8</v>
      </c>
    </row>
    <row r="368" s="1" customFormat="1" ht="21.5" customHeight="1" spans="1:8">
      <c r="A368" s="5" t="s">
        <v>371</v>
      </c>
      <c r="B368" s="5"/>
      <c r="C368" s="5"/>
      <c r="D368" s="10" t="s">
        <v>372</v>
      </c>
      <c r="E368" s="9">
        <v>9954.95</v>
      </c>
      <c r="G368" s="1" t="str">
        <f t="shared" si="5"/>
        <v>224</v>
      </c>
      <c r="H368" s="9">
        <v>9954.95</v>
      </c>
    </row>
    <row r="369" s="1" customFormat="1" ht="21.55" customHeight="1" spans="1:8">
      <c r="A369" s="5" t="s">
        <v>371</v>
      </c>
      <c r="B369" s="5" t="s">
        <v>12</v>
      </c>
      <c r="C369" s="5"/>
      <c r="D369" s="10" t="s">
        <v>373</v>
      </c>
      <c r="E369" s="9">
        <v>2736.27</v>
      </c>
      <c r="G369" s="1" t="str">
        <f t="shared" si="5"/>
        <v>22401</v>
      </c>
      <c r="H369" s="9">
        <v>2736.27</v>
      </c>
    </row>
    <row r="370" s="1" customFormat="1" ht="21.55" customHeight="1" spans="1:8">
      <c r="A370" s="11" t="s">
        <v>371</v>
      </c>
      <c r="B370" s="11" t="s">
        <v>12</v>
      </c>
      <c r="C370" s="11" t="s">
        <v>12</v>
      </c>
      <c r="D370" s="12" t="s">
        <v>14</v>
      </c>
      <c r="E370" s="13">
        <v>1754.88</v>
      </c>
      <c r="G370" s="1" t="str">
        <f t="shared" si="5"/>
        <v>2240101</v>
      </c>
      <c r="H370" s="13">
        <v>1754.88</v>
      </c>
    </row>
    <row r="371" s="1" customFormat="1" ht="21.55" customHeight="1" spans="1:8">
      <c r="A371" s="11" t="s">
        <v>371</v>
      </c>
      <c r="B371" s="11" t="s">
        <v>12</v>
      </c>
      <c r="C371" s="11" t="s">
        <v>38</v>
      </c>
      <c r="D371" s="12" t="s">
        <v>374</v>
      </c>
      <c r="E371" s="13">
        <v>65</v>
      </c>
      <c r="G371" s="1" t="str">
        <f t="shared" si="5"/>
        <v>2240106</v>
      </c>
      <c r="H371" s="13">
        <v>65</v>
      </c>
    </row>
    <row r="372" s="1" customFormat="1" ht="21.55" customHeight="1" spans="1:8">
      <c r="A372" s="11" t="s">
        <v>371</v>
      </c>
      <c r="B372" s="11" t="s">
        <v>12</v>
      </c>
      <c r="C372" s="11" t="s">
        <v>29</v>
      </c>
      <c r="D372" s="12" t="s">
        <v>30</v>
      </c>
      <c r="E372" s="13">
        <v>788.98</v>
      </c>
      <c r="G372" s="1" t="str">
        <f t="shared" si="5"/>
        <v>2240150</v>
      </c>
      <c r="H372" s="13">
        <v>788.98</v>
      </c>
    </row>
    <row r="373" s="1" customFormat="1" ht="21.55" customHeight="1" spans="1:8">
      <c r="A373" s="11" t="s">
        <v>371</v>
      </c>
      <c r="B373" s="11" t="s">
        <v>12</v>
      </c>
      <c r="C373" s="11" t="s">
        <v>46</v>
      </c>
      <c r="D373" s="12" t="s">
        <v>375</v>
      </c>
      <c r="E373" s="13">
        <v>127.41</v>
      </c>
      <c r="G373" s="1" t="str">
        <f t="shared" si="5"/>
        <v>2240199</v>
      </c>
      <c r="H373" s="13">
        <v>127.41</v>
      </c>
    </row>
    <row r="374" s="1" customFormat="1" ht="21.55" customHeight="1" spans="1:8">
      <c r="A374" s="5" t="s">
        <v>371</v>
      </c>
      <c r="B374" s="5" t="s">
        <v>19</v>
      </c>
      <c r="C374" s="5"/>
      <c r="D374" s="10" t="s">
        <v>377</v>
      </c>
      <c r="E374" s="9">
        <v>132.59</v>
      </c>
      <c r="G374" s="1" t="str">
        <f t="shared" si="5"/>
        <v>22405</v>
      </c>
      <c r="H374" s="9">
        <v>132.59</v>
      </c>
    </row>
    <row r="375" s="1" customFormat="1" ht="21.55" customHeight="1" spans="1:8">
      <c r="A375" s="11" t="s">
        <v>371</v>
      </c>
      <c r="B375" s="11" t="s">
        <v>19</v>
      </c>
      <c r="C375" s="11" t="s">
        <v>12</v>
      </c>
      <c r="D375" s="12" t="s">
        <v>14</v>
      </c>
      <c r="E375" s="13">
        <v>117.39</v>
      </c>
      <c r="G375" s="1" t="str">
        <f t="shared" si="5"/>
        <v>2240501</v>
      </c>
      <c r="H375" s="13">
        <v>117.39</v>
      </c>
    </row>
    <row r="376" s="1" customFormat="1" ht="21.55" customHeight="1" spans="1:8">
      <c r="A376" s="11" t="s">
        <v>371</v>
      </c>
      <c r="B376" s="11" t="s">
        <v>19</v>
      </c>
      <c r="C376" s="11" t="s">
        <v>17</v>
      </c>
      <c r="D376" s="12" t="s">
        <v>378</v>
      </c>
      <c r="E376" s="13">
        <v>15.2</v>
      </c>
      <c r="G376" s="1" t="str">
        <f t="shared" si="5"/>
        <v>2240504</v>
      </c>
      <c r="H376" s="13">
        <v>15.2</v>
      </c>
    </row>
    <row r="377" s="1" customFormat="1" ht="21.55" customHeight="1" spans="1:8">
      <c r="A377" s="5" t="s">
        <v>371</v>
      </c>
      <c r="B377" s="5" t="s">
        <v>15</v>
      </c>
      <c r="C377" s="5"/>
      <c r="D377" s="10" t="s">
        <v>376</v>
      </c>
      <c r="E377" s="9">
        <v>5656.09</v>
      </c>
      <c r="G377" s="1" t="str">
        <f t="shared" si="5"/>
        <v>22402</v>
      </c>
      <c r="H377" s="9">
        <v>5656.09</v>
      </c>
    </row>
    <row r="378" s="1" customFormat="1" ht="21.55" customHeight="1" spans="1:8">
      <c r="A378" s="11" t="s">
        <v>371</v>
      </c>
      <c r="B378" s="11" t="s">
        <v>15</v>
      </c>
      <c r="C378" s="11" t="s">
        <v>12</v>
      </c>
      <c r="D378" s="12" t="s">
        <v>14</v>
      </c>
      <c r="E378" s="13">
        <v>5656.09</v>
      </c>
      <c r="G378" s="1" t="str">
        <f t="shared" si="5"/>
        <v>2240201</v>
      </c>
      <c r="H378" s="13">
        <v>5656.09</v>
      </c>
    </row>
    <row r="379" s="1" customFormat="1" ht="21.55" customHeight="1" spans="1:8">
      <c r="A379" s="5" t="s">
        <v>371</v>
      </c>
      <c r="B379" s="5" t="s">
        <v>46</v>
      </c>
      <c r="C379" s="5"/>
      <c r="D379" s="10" t="s">
        <v>379</v>
      </c>
      <c r="E379" s="9">
        <v>1430</v>
      </c>
      <c r="G379" s="1" t="str">
        <f t="shared" si="5"/>
        <v>22499</v>
      </c>
      <c r="H379" s="9">
        <v>1430</v>
      </c>
    </row>
    <row r="380" s="1" customFormat="1" ht="21.55" customHeight="1" spans="1:8">
      <c r="A380" s="11" t="s">
        <v>371</v>
      </c>
      <c r="B380" s="11" t="s">
        <v>46</v>
      </c>
      <c r="C380" s="11" t="s">
        <v>46</v>
      </c>
      <c r="D380" s="12" t="s">
        <v>380</v>
      </c>
      <c r="E380" s="13">
        <v>1430</v>
      </c>
      <c r="G380" s="1" t="str">
        <f t="shared" si="5"/>
        <v>2249999</v>
      </c>
      <c r="H380" s="13">
        <v>1430</v>
      </c>
    </row>
    <row r="381" s="1" customFormat="1" ht="21.5" customHeight="1" spans="1:8">
      <c r="A381" s="5" t="s">
        <v>343</v>
      </c>
      <c r="B381" s="5"/>
      <c r="C381" s="5"/>
      <c r="D381" s="10" t="s">
        <v>344</v>
      </c>
      <c r="E381" s="9">
        <v>1102.13</v>
      </c>
      <c r="G381" s="1" t="str">
        <f t="shared" si="5"/>
        <v>216</v>
      </c>
      <c r="H381" s="9">
        <v>1102.13</v>
      </c>
    </row>
    <row r="382" s="1" customFormat="1" ht="21.55" customHeight="1" spans="1:8">
      <c r="A382" s="5" t="s">
        <v>343</v>
      </c>
      <c r="B382" s="5" t="s">
        <v>15</v>
      </c>
      <c r="C382" s="5"/>
      <c r="D382" s="10" t="s">
        <v>345</v>
      </c>
      <c r="E382" s="9">
        <v>1102.13</v>
      </c>
      <c r="G382" s="1" t="str">
        <f t="shared" si="5"/>
        <v>21602</v>
      </c>
      <c r="H382" s="9">
        <v>1102.13</v>
      </c>
    </row>
    <row r="383" s="1" customFormat="1" ht="21.55" customHeight="1" spans="1:8">
      <c r="A383" s="11" t="s">
        <v>343</v>
      </c>
      <c r="B383" s="11" t="s">
        <v>15</v>
      </c>
      <c r="C383" s="11" t="s">
        <v>12</v>
      </c>
      <c r="D383" s="12" t="s">
        <v>14</v>
      </c>
      <c r="E383" s="13">
        <v>750.4</v>
      </c>
      <c r="G383" s="1" t="str">
        <f t="shared" si="5"/>
        <v>2160201</v>
      </c>
      <c r="H383" s="13">
        <v>750.4</v>
      </c>
    </row>
    <row r="384" s="1" customFormat="1" ht="21.55" customHeight="1" spans="1:8">
      <c r="A384" s="11" t="s">
        <v>343</v>
      </c>
      <c r="B384" s="11" t="s">
        <v>15</v>
      </c>
      <c r="C384" s="11" t="s">
        <v>15</v>
      </c>
      <c r="D384" s="12" t="s">
        <v>16</v>
      </c>
      <c r="E384" s="13">
        <v>121.6</v>
      </c>
      <c r="G384" s="1" t="str">
        <f t="shared" si="5"/>
        <v>2160202</v>
      </c>
      <c r="H384" s="13">
        <v>121.6</v>
      </c>
    </row>
    <row r="385" s="1" customFormat="1" ht="21.55" customHeight="1" spans="1:8">
      <c r="A385" s="11" t="s">
        <v>343</v>
      </c>
      <c r="B385" s="11" t="s">
        <v>15</v>
      </c>
      <c r="C385" s="11" t="s">
        <v>29</v>
      </c>
      <c r="D385" s="12" t="s">
        <v>30</v>
      </c>
      <c r="E385" s="13">
        <v>220.13</v>
      </c>
      <c r="G385" s="1" t="str">
        <f t="shared" si="5"/>
        <v>2160250</v>
      </c>
      <c r="H385" s="13">
        <v>220.13</v>
      </c>
    </row>
    <row r="386" s="1" customFormat="1" ht="21.55" customHeight="1" spans="1:8">
      <c r="A386" s="11" t="s">
        <v>343</v>
      </c>
      <c r="B386" s="11" t="s">
        <v>15</v>
      </c>
      <c r="C386" s="11" t="s">
        <v>46</v>
      </c>
      <c r="D386" s="12" t="s">
        <v>346</v>
      </c>
      <c r="E386" s="13">
        <v>10</v>
      </c>
      <c r="G386" s="1" t="str">
        <f t="shared" si="5"/>
        <v>2160299</v>
      </c>
      <c r="H386" s="13">
        <v>10</v>
      </c>
    </row>
    <row r="387" s="1" customFormat="1" ht="21.5" customHeight="1" spans="1:8">
      <c r="A387" s="5" t="s">
        <v>366</v>
      </c>
      <c r="B387" s="5"/>
      <c r="C387" s="5"/>
      <c r="D387" s="10" t="s">
        <v>367</v>
      </c>
      <c r="E387" s="9">
        <v>488.24</v>
      </c>
      <c r="G387" s="1" t="str">
        <f t="shared" si="5"/>
        <v>222</v>
      </c>
      <c r="H387" s="9">
        <v>488.24</v>
      </c>
    </row>
    <row r="388" s="1" customFormat="1" ht="21.55" customHeight="1" spans="1:8">
      <c r="A388" s="5" t="s">
        <v>366</v>
      </c>
      <c r="B388" s="5" t="s">
        <v>12</v>
      </c>
      <c r="C388" s="5"/>
      <c r="D388" s="10" t="s">
        <v>368</v>
      </c>
      <c r="E388" s="9">
        <v>449.84</v>
      </c>
      <c r="G388" s="1" t="str">
        <f t="shared" si="5"/>
        <v>22201</v>
      </c>
      <c r="H388" s="9">
        <v>449.84</v>
      </c>
    </row>
    <row r="389" s="1" customFormat="1" ht="21.55" customHeight="1" spans="1:8">
      <c r="A389" s="11" t="s">
        <v>366</v>
      </c>
      <c r="B389" s="11" t="s">
        <v>12</v>
      </c>
      <c r="C389" s="11" t="s">
        <v>15</v>
      </c>
      <c r="D389" s="12" t="s">
        <v>16</v>
      </c>
      <c r="E389" s="13">
        <v>65</v>
      </c>
      <c r="G389" s="1" t="str">
        <f t="shared" si="5"/>
        <v>2220102</v>
      </c>
      <c r="H389" s="13">
        <v>65</v>
      </c>
    </row>
    <row r="390" s="1" customFormat="1" ht="21.55" customHeight="1" spans="1:8">
      <c r="A390" s="11" t="s">
        <v>366</v>
      </c>
      <c r="B390" s="11" t="s">
        <v>12</v>
      </c>
      <c r="C390" s="11" t="s">
        <v>29</v>
      </c>
      <c r="D390" s="12" t="s">
        <v>30</v>
      </c>
      <c r="E390" s="13">
        <v>384.84</v>
      </c>
      <c r="G390" s="1" t="str">
        <f t="shared" si="5"/>
        <v>2220150</v>
      </c>
      <c r="H390" s="13">
        <v>384.84</v>
      </c>
    </row>
    <row r="391" s="1" customFormat="1" ht="21.55" customHeight="1" spans="1:8">
      <c r="A391" s="5" t="s">
        <v>366</v>
      </c>
      <c r="B391" s="5" t="s">
        <v>19</v>
      </c>
      <c r="C391" s="5"/>
      <c r="D391" s="10" t="s">
        <v>369</v>
      </c>
      <c r="E391" s="9">
        <v>38.4</v>
      </c>
      <c r="G391" s="1" t="str">
        <f t="shared" si="5"/>
        <v>22205</v>
      </c>
      <c r="H391" s="9">
        <v>38.4</v>
      </c>
    </row>
    <row r="392" s="1" customFormat="1" ht="21.55" customHeight="1" spans="1:8">
      <c r="A392" s="11" t="s">
        <v>366</v>
      </c>
      <c r="B392" s="11" t="s">
        <v>19</v>
      </c>
      <c r="C392" s="11" t="s">
        <v>25</v>
      </c>
      <c r="D392" s="12" t="s">
        <v>370</v>
      </c>
      <c r="E392" s="13">
        <v>38.4</v>
      </c>
      <c r="G392" s="1" t="str">
        <f t="shared" si="5"/>
        <v>2220503</v>
      </c>
      <c r="H392" s="13">
        <v>38.4</v>
      </c>
    </row>
    <row r="393" s="1" customFormat="1" ht="21.5" customHeight="1" spans="1:8">
      <c r="A393" s="5" t="s">
        <v>289</v>
      </c>
      <c r="B393" s="5"/>
      <c r="C393" s="5"/>
      <c r="D393" s="10" t="s">
        <v>290</v>
      </c>
      <c r="E393" s="9">
        <v>82256.62</v>
      </c>
      <c r="G393" s="1" t="str">
        <f t="shared" si="5"/>
        <v>212</v>
      </c>
      <c r="H393" s="9">
        <v>82256.62</v>
      </c>
    </row>
    <row r="394" s="1" customFormat="1" ht="21.55" customHeight="1" spans="1:8">
      <c r="A394" s="5" t="s">
        <v>289</v>
      </c>
      <c r="B394" s="5" t="s">
        <v>12</v>
      </c>
      <c r="C394" s="5"/>
      <c r="D394" s="10" t="s">
        <v>291</v>
      </c>
      <c r="E394" s="9">
        <v>14577.7</v>
      </c>
      <c r="G394" s="1" t="str">
        <f t="shared" ref="G394:G425" si="6">A394&amp;B394&amp;C394</f>
        <v>21201</v>
      </c>
      <c r="H394" s="9">
        <v>14577.7</v>
      </c>
    </row>
    <row r="395" s="1" customFormat="1" ht="21.55" customHeight="1" spans="1:8">
      <c r="A395" s="11" t="s">
        <v>289</v>
      </c>
      <c r="B395" s="11" t="s">
        <v>12</v>
      </c>
      <c r="C395" s="11" t="s">
        <v>12</v>
      </c>
      <c r="D395" s="12" t="s">
        <v>14</v>
      </c>
      <c r="E395" s="13">
        <v>3467.35</v>
      </c>
      <c r="G395" s="1" t="str">
        <f t="shared" si="6"/>
        <v>2120101</v>
      </c>
      <c r="H395" s="13">
        <v>3467.35</v>
      </c>
    </row>
    <row r="396" s="1" customFormat="1" ht="21.55" customHeight="1" spans="1:8">
      <c r="A396" s="11" t="s">
        <v>289</v>
      </c>
      <c r="B396" s="11" t="s">
        <v>12</v>
      </c>
      <c r="C396" s="11" t="s">
        <v>15</v>
      </c>
      <c r="D396" s="12" t="s">
        <v>16</v>
      </c>
      <c r="E396" s="13">
        <v>22.8</v>
      </c>
      <c r="G396" s="1" t="str">
        <f t="shared" si="6"/>
        <v>2120102</v>
      </c>
      <c r="H396" s="13">
        <v>22.8</v>
      </c>
    </row>
    <row r="397" s="1" customFormat="1" ht="21.55" customHeight="1" spans="1:8">
      <c r="A397" s="11" t="s">
        <v>289</v>
      </c>
      <c r="B397" s="11" t="s">
        <v>12</v>
      </c>
      <c r="C397" s="11" t="s">
        <v>17</v>
      </c>
      <c r="D397" s="12" t="s">
        <v>292</v>
      </c>
      <c r="E397" s="13">
        <v>651.2</v>
      </c>
      <c r="G397" s="1" t="str">
        <f t="shared" si="6"/>
        <v>2120104</v>
      </c>
      <c r="H397" s="13">
        <v>651.2</v>
      </c>
    </row>
    <row r="398" s="1" customFormat="1" ht="21.55" customHeight="1" spans="1:8">
      <c r="A398" s="11" t="s">
        <v>289</v>
      </c>
      <c r="B398" s="11" t="s">
        <v>12</v>
      </c>
      <c r="C398" s="11" t="s">
        <v>46</v>
      </c>
      <c r="D398" s="12" t="s">
        <v>293</v>
      </c>
      <c r="E398" s="13">
        <v>10436.35</v>
      </c>
      <c r="G398" s="1" t="str">
        <f t="shared" si="6"/>
        <v>2120199</v>
      </c>
      <c r="H398" s="13">
        <v>10436.35</v>
      </c>
    </row>
    <row r="399" s="1" customFormat="1" ht="21.55" customHeight="1" spans="1:8">
      <c r="A399" s="5" t="s">
        <v>289</v>
      </c>
      <c r="B399" s="5" t="s">
        <v>25</v>
      </c>
      <c r="C399" s="5"/>
      <c r="D399" s="10" t="s">
        <v>294</v>
      </c>
      <c r="E399" s="9">
        <v>57801.96</v>
      </c>
      <c r="G399" s="1" t="str">
        <f t="shared" si="6"/>
        <v>21203</v>
      </c>
      <c r="H399" s="9">
        <v>57801.96</v>
      </c>
    </row>
    <row r="400" s="1" customFormat="1" ht="21.55" customHeight="1" spans="1:8">
      <c r="A400" s="11" t="s">
        <v>289</v>
      </c>
      <c r="B400" s="11" t="s">
        <v>25</v>
      </c>
      <c r="C400" s="11" t="s">
        <v>46</v>
      </c>
      <c r="D400" s="12" t="s">
        <v>295</v>
      </c>
      <c r="E400" s="13">
        <v>57801.96</v>
      </c>
      <c r="G400" s="1" t="str">
        <f t="shared" si="6"/>
        <v>2120399</v>
      </c>
      <c r="H400" s="13">
        <v>57801.96</v>
      </c>
    </row>
    <row r="401" s="1" customFormat="1" ht="21.55" customHeight="1" spans="1:8">
      <c r="A401" s="5" t="s">
        <v>289</v>
      </c>
      <c r="B401" s="5" t="s">
        <v>38</v>
      </c>
      <c r="C401" s="5"/>
      <c r="D401" s="10" t="s">
        <v>298</v>
      </c>
      <c r="E401" s="9">
        <v>1600.44</v>
      </c>
      <c r="G401" s="1" t="str">
        <f t="shared" si="6"/>
        <v>21206</v>
      </c>
      <c r="H401" s="9">
        <v>1600.44</v>
      </c>
    </row>
    <row r="402" s="1" customFormat="1" ht="21.55" customHeight="1" spans="1:8">
      <c r="A402" s="11" t="s">
        <v>289</v>
      </c>
      <c r="B402" s="11" t="s">
        <v>38</v>
      </c>
      <c r="C402" s="11" t="s">
        <v>12</v>
      </c>
      <c r="D402" s="12" t="s">
        <v>299</v>
      </c>
      <c r="E402" s="13">
        <v>1600.44</v>
      </c>
      <c r="G402" s="1" t="str">
        <f t="shared" si="6"/>
        <v>2120601</v>
      </c>
      <c r="H402" s="13">
        <v>1600.44</v>
      </c>
    </row>
    <row r="403" s="1" customFormat="1" ht="21.55" customHeight="1" spans="1:8">
      <c r="A403" s="5" t="s">
        <v>289</v>
      </c>
      <c r="B403" s="5" t="s">
        <v>46</v>
      </c>
      <c r="C403" s="5"/>
      <c r="D403" s="10" t="s">
        <v>300</v>
      </c>
      <c r="E403" s="9">
        <v>302.87</v>
      </c>
      <c r="G403" s="1" t="str">
        <f t="shared" si="6"/>
        <v>21299</v>
      </c>
      <c r="H403" s="9">
        <v>302.87</v>
      </c>
    </row>
    <row r="404" s="1" customFormat="1" ht="21.55" customHeight="1" spans="1:8">
      <c r="A404" s="11" t="s">
        <v>289</v>
      </c>
      <c r="B404" s="11" t="s">
        <v>46</v>
      </c>
      <c r="C404" s="11" t="s">
        <v>46</v>
      </c>
      <c r="D404" s="12" t="s">
        <v>301</v>
      </c>
      <c r="E404" s="13">
        <v>302.87</v>
      </c>
      <c r="G404" s="1" t="str">
        <f t="shared" si="6"/>
        <v>2129999</v>
      </c>
      <c r="H404" s="13">
        <v>302.87</v>
      </c>
    </row>
    <row r="405" s="1" customFormat="1" ht="21.55" customHeight="1" spans="1:8">
      <c r="A405" s="5" t="s">
        <v>289</v>
      </c>
      <c r="B405" s="5" t="s">
        <v>19</v>
      </c>
      <c r="C405" s="5"/>
      <c r="D405" s="10" t="s">
        <v>296</v>
      </c>
      <c r="E405" s="9">
        <v>7973.65</v>
      </c>
      <c r="G405" s="1" t="str">
        <f t="shared" si="6"/>
        <v>21205</v>
      </c>
      <c r="H405" s="9">
        <v>7973.65</v>
      </c>
    </row>
    <row r="406" s="1" customFormat="1" ht="21.55" customHeight="1" spans="1:8">
      <c r="A406" s="11" t="s">
        <v>289</v>
      </c>
      <c r="B406" s="11" t="s">
        <v>19</v>
      </c>
      <c r="C406" s="11" t="s">
        <v>12</v>
      </c>
      <c r="D406" s="12" t="s">
        <v>297</v>
      </c>
      <c r="E406" s="13">
        <v>7973.65</v>
      </c>
      <c r="G406" s="1" t="str">
        <f t="shared" si="6"/>
        <v>2120501</v>
      </c>
      <c r="H406" s="13">
        <v>7973.65</v>
      </c>
    </row>
    <row r="407" s="1" customFormat="1" ht="21.5" customHeight="1" spans="1:8">
      <c r="A407" s="5" t="s">
        <v>323</v>
      </c>
      <c r="B407" s="5"/>
      <c r="C407" s="5"/>
      <c r="D407" s="10" t="s">
        <v>324</v>
      </c>
      <c r="E407" s="9">
        <v>11315.81</v>
      </c>
      <c r="G407" s="1" t="str">
        <f t="shared" si="6"/>
        <v>214</v>
      </c>
      <c r="H407" s="9">
        <v>11315.81</v>
      </c>
    </row>
    <row r="408" s="1" customFormat="1" ht="21.55" customHeight="1" spans="1:8">
      <c r="A408" s="5" t="s">
        <v>323</v>
      </c>
      <c r="B408" s="5" t="s">
        <v>12</v>
      </c>
      <c r="C408" s="5"/>
      <c r="D408" s="10" t="s">
        <v>325</v>
      </c>
      <c r="E408" s="9">
        <v>11315.81</v>
      </c>
      <c r="G408" s="1" t="str">
        <f t="shared" si="6"/>
        <v>21401</v>
      </c>
      <c r="H408" s="9">
        <v>11315.81</v>
      </c>
    </row>
    <row r="409" s="1" customFormat="1" ht="21.55" customHeight="1" spans="1:8">
      <c r="A409" s="11" t="s">
        <v>323</v>
      </c>
      <c r="B409" s="11" t="s">
        <v>12</v>
      </c>
      <c r="C409" s="11" t="s">
        <v>12</v>
      </c>
      <c r="D409" s="12" t="s">
        <v>14</v>
      </c>
      <c r="E409" s="13">
        <v>2097.96</v>
      </c>
      <c r="G409" s="1" t="str">
        <f t="shared" si="6"/>
        <v>2140101</v>
      </c>
      <c r="H409" s="13">
        <v>2097.96</v>
      </c>
    </row>
    <row r="410" s="1" customFormat="1" ht="21.55" customHeight="1" spans="1:8">
      <c r="A410" s="11" t="s">
        <v>323</v>
      </c>
      <c r="B410" s="11" t="s">
        <v>12</v>
      </c>
      <c r="C410" s="11" t="s">
        <v>15</v>
      </c>
      <c r="D410" s="12" t="s">
        <v>16</v>
      </c>
      <c r="E410" s="13">
        <v>258.9</v>
      </c>
      <c r="G410" s="1" t="str">
        <f t="shared" si="6"/>
        <v>2140102</v>
      </c>
      <c r="H410" s="13">
        <v>258.9</v>
      </c>
    </row>
    <row r="411" s="1" customFormat="1" ht="21.55" customHeight="1" spans="1:8">
      <c r="A411" s="11" t="s">
        <v>323</v>
      </c>
      <c r="B411" s="11" t="s">
        <v>12</v>
      </c>
      <c r="C411" s="11" t="s">
        <v>38</v>
      </c>
      <c r="D411" s="12" t="s">
        <v>326</v>
      </c>
      <c r="E411" s="13">
        <v>244.15</v>
      </c>
      <c r="G411" s="1" t="str">
        <f t="shared" si="6"/>
        <v>2140106</v>
      </c>
      <c r="H411" s="13">
        <v>244.15</v>
      </c>
    </row>
    <row r="412" s="1" customFormat="1" ht="21.55" customHeight="1" spans="1:8">
      <c r="A412" s="11" t="s">
        <v>323</v>
      </c>
      <c r="B412" s="11" t="s">
        <v>12</v>
      </c>
      <c r="C412" s="11" t="s">
        <v>78</v>
      </c>
      <c r="D412" s="12" t="s">
        <v>327</v>
      </c>
      <c r="E412" s="13">
        <v>1020.61</v>
      </c>
      <c r="G412" s="1" t="str">
        <f t="shared" si="6"/>
        <v>2140136</v>
      </c>
      <c r="H412" s="13">
        <v>1020.61</v>
      </c>
    </row>
    <row r="413" s="1" customFormat="1" ht="21.55" customHeight="1" spans="1:8">
      <c r="A413" s="11" t="s">
        <v>323</v>
      </c>
      <c r="B413" s="11" t="s">
        <v>12</v>
      </c>
      <c r="C413" s="11" t="s">
        <v>46</v>
      </c>
      <c r="D413" s="12" t="s">
        <v>328</v>
      </c>
      <c r="E413" s="13">
        <v>7694.19</v>
      </c>
      <c r="G413" s="1" t="str">
        <f t="shared" si="6"/>
        <v>2140199</v>
      </c>
      <c r="H413" s="13">
        <v>7694.19</v>
      </c>
    </row>
    <row r="414" s="1" customFormat="1" ht="21.5" customHeight="1" spans="1:8">
      <c r="A414" s="5" t="s">
        <v>347</v>
      </c>
      <c r="B414" s="5"/>
      <c r="C414" s="5"/>
      <c r="D414" s="10" t="s">
        <v>348</v>
      </c>
      <c r="E414" s="9">
        <v>160</v>
      </c>
      <c r="G414" s="1" t="str">
        <f t="shared" si="6"/>
        <v>217</v>
      </c>
      <c r="H414" s="9">
        <v>160</v>
      </c>
    </row>
    <row r="415" s="1" customFormat="1" ht="21.55" customHeight="1" spans="1:8">
      <c r="A415" s="5" t="s">
        <v>347</v>
      </c>
      <c r="B415" s="5" t="s">
        <v>25</v>
      </c>
      <c r="C415" s="5"/>
      <c r="D415" s="10" t="s">
        <v>349</v>
      </c>
      <c r="E415" s="9">
        <v>160</v>
      </c>
      <c r="G415" s="1" t="str">
        <f t="shared" si="6"/>
        <v>21703</v>
      </c>
      <c r="H415" s="9">
        <v>160</v>
      </c>
    </row>
    <row r="416" s="1" customFormat="1" ht="21.55" customHeight="1" spans="1:8">
      <c r="A416" s="11" t="s">
        <v>347</v>
      </c>
      <c r="B416" s="11" t="s">
        <v>25</v>
      </c>
      <c r="C416" s="11" t="s">
        <v>46</v>
      </c>
      <c r="D416" s="12" t="s">
        <v>350</v>
      </c>
      <c r="E416" s="13">
        <v>160</v>
      </c>
      <c r="G416" s="1" t="str">
        <f t="shared" si="6"/>
        <v>2170399</v>
      </c>
      <c r="H416" s="13">
        <v>160</v>
      </c>
    </row>
    <row r="417" s="1" customFormat="1" ht="21.5" customHeight="1" spans="1:8">
      <c r="A417" s="5" t="s">
        <v>381</v>
      </c>
      <c r="B417" s="5"/>
      <c r="C417" s="5"/>
      <c r="D417" s="10" t="s">
        <v>382</v>
      </c>
      <c r="E417" s="9">
        <v>20000</v>
      </c>
      <c r="G417" s="1" t="str">
        <f t="shared" si="6"/>
        <v>227</v>
      </c>
      <c r="H417" s="9">
        <v>20000</v>
      </c>
    </row>
    <row r="418" s="1" customFormat="1" ht="21.55" customHeight="1" spans="1:8">
      <c r="A418" s="5" t="s">
        <v>381</v>
      </c>
      <c r="B418" s="5"/>
      <c r="C418" s="5"/>
      <c r="D418" s="10" t="s">
        <v>399</v>
      </c>
      <c r="E418" s="9">
        <v>20000</v>
      </c>
      <c r="G418" s="1" t="str">
        <f t="shared" si="6"/>
        <v>227</v>
      </c>
      <c r="H418" s="9">
        <v>20000</v>
      </c>
    </row>
    <row r="419" s="1" customFormat="1" ht="21.55" customHeight="1" spans="1:8">
      <c r="A419" s="11" t="s">
        <v>381</v>
      </c>
      <c r="B419" s="11"/>
      <c r="C419" s="11"/>
      <c r="D419" s="12" t="s">
        <v>400</v>
      </c>
      <c r="E419" s="13">
        <v>20000</v>
      </c>
      <c r="G419" s="1" t="str">
        <f t="shared" si="6"/>
        <v>227</v>
      </c>
      <c r="H419" s="13">
        <v>20000</v>
      </c>
    </row>
    <row r="420" s="1" customFormat="1" ht="21.5" customHeight="1" spans="1:8">
      <c r="A420" s="5" t="s">
        <v>383</v>
      </c>
      <c r="B420" s="5"/>
      <c r="C420" s="5"/>
      <c r="D420" s="10" t="s">
        <v>384</v>
      </c>
      <c r="E420" s="9">
        <v>587.59</v>
      </c>
      <c r="G420" s="1" t="str">
        <f t="shared" si="6"/>
        <v>229</v>
      </c>
      <c r="H420" s="9">
        <v>587.59</v>
      </c>
    </row>
    <row r="421" s="1" customFormat="1" ht="21.55" customHeight="1" spans="1:8">
      <c r="A421" s="5" t="s">
        <v>383</v>
      </c>
      <c r="B421" s="5" t="s">
        <v>15</v>
      </c>
      <c r="C421" s="5"/>
      <c r="D421" s="10" t="s">
        <v>385</v>
      </c>
      <c r="E421" s="9">
        <v>587.59</v>
      </c>
      <c r="G421" s="1" t="str">
        <f t="shared" si="6"/>
        <v>22902</v>
      </c>
      <c r="H421" s="9">
        <v>587.59</v>
      </c>
    </row>
    <row r="422" s="1" customFormat="1" ht="21.55" customHeight="1" spans="1:8">
      <c r="A422" s="11" t="s">
        <v>383</v>
      </c>
      <c r="B422" s="11" t="s">
        <v>15</v>
      </c>
      <c r="C422" s="11" t="s">
        <v>12</v>
      </c>
      <c r="D422" s="12" t="s">
        <v>386</v>
      </c>
      <c r="E422" s="13">
        <v>587.59</v>
      </c>
      <c r="G422" s="1" t="str">
        <f t="shared" si="6"/>
        <v>2290201</v>
      </c>
      <c r="H422" s="13">
        <v>587.59</v>
      </c>
    </row>
    <row r="423" s="1" customFormat="1" ht="21.5" customHeight="1" spans="1:8">
      <c r="A423" s="5" t="s">
        <v>387</v>
      </c>
      <c r="B423" s="5"/>
      <c r="C423" s="5"/>
      <c r="D423" s="10" t="s">
        <v>388</v>
      </c>
      <c r="E423" s="9">
        <v>67900</v>
      </c>
      <c r="G423" s="1" t="str">
        <f t="shared" si="6"/>
        <v>232</v>
      </c>
      <c r="H423" s="9">
        <v>67900</v>
      </c>
    </row>
    <row r="424" s="1" customFormat="1" ht="21.55" customHeight="1" spans="1:8">
      <c r="A424" s="5" t="s">
        <v>387</v>
      </c>
      <c r="B424" s="5" t="s">
        <v>25</v>
      </c>
      <c r="C424" s="5"/>
      <c r="D424" s="10" t="s">
        <v>389</v>
      </c>
      <c r="E424" s="9">
        <v>67900</v>
      </c>
      <c r="G424" s="1" t="str">
        <f t="shared" si="6"/>
        <v>23203</v>
      </c>
      <c r="H424" s="9">
        <v>67900</v>
      </c>
    </row>
    <row r="425" s="1" customFormat="1" ht="21.55" customHeight="1" spans="1:8">
      <c r="A425" s="11" t="s">
        <v>387</v>
      </c>
      <c r="B425" s="11" t="s">
        <v>25</v>
      </c>
      <c r="C425" s="11" t="s">
        <v>46</v>
      </c>
      <c r="D425" s="12" t="s">
        <v>390</v>
      </c>
      <c r="E425" s="13">
        <v>67900</v>
      </c>
      <c r="G425" s="1" t="str">
        <f t="shared" si="6"/>
        <v>2320399</v>
      </c>
      <c r="H425" s="13">
        <v>67900</v>
      </c>
    </row>
  </sheetData>
  <mergeCells count="4">
    <mergeCell ref="A2:E2"/>
    <mergeCell ref="A4:C4"/>
    <mergeCell ref="D4:D5"/>
    <mergeCell ref="E4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12.23晚10点</vt:lpstr>
      <vt:lpstr>2026年市本级预算草案明细表-12.18上午 (2)</vt:lpstr>
      <vt:lpstr>12.18晚上-公式表</vt:lpstr>
      <vt:lpstr>2026年市本级预算草案明细表-12.16下午</vt:lpstr>
      <vt:lpstr>2026年市本级预算草案明细表-12.16</vt:lpstr>
      <vt:lpstr>2026年市本级预算草案明细表</vt:lpstr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邓婷</cp:lastModifiedBy>
  <dcterms:created xsi:type="dcterms:W3CDTF">2018-05-29T03:28:00Z</dcterms:created>
  <dcterms:modified xsi:type="dcterms:W3CDTF">2026-01-15T03:52:01Z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D026B2FFB19640A081CC0346DA785309_13</vt:lpwstr>
  </property>
  <property fmtid="{D5CDD505-2E9C-101B-9397-08002B2CF9AE}" pid="4" name="CalculationRule">
    <vt:i4>0</vt:i4>
  </property>
</Properties>
</file>